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owns\Desktop\"/>
    </mc:Choice>
  </mc:AlternateContent>
  <xr:revisionPtr revIDLastSave="0" documentId="13_ncr:1_{9BB21F5F-3A0F-4D9E-A30C-25A091017A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" l="1"/>
  <c r="L128" i="1"/>
  <c r="L120" i="1"/>
  <c r="L115" i="1"/>
  <c r="L106" i="1"/>
  <c r="L91" i="1"/>
  <c r="L84" i="1"/>
  <c r="L78" i="1"/>
  <c r="L71" i="1"/>
  <c r="L35" i="1"/>
  <c r="L30" i="1"/>
  <c r="L12" i="1"/>
  <c r="L52" i="1" s="1"/>
  <c r="K78" i="1"/>
  <c r="K71" i="1"/>
  <c r="K35" i="1"/>
  <c r="L148" i="1" l="1"/>
  <c r="L150" i="1" s="1"/>
  <c r="K137" i="1"/>
  <c r="K128" i="1"/>
  <c r="K120" i="1"/>
  <c r="K115" i="1"/>
  <c r="K106" i="1"/>
  <c r="K91" i="1"/>
  <c r="K84" i="1"/>
  <c r="K30" i="1"/>
  <c r="K12" i="1"/>
  <c r="K148" i="1" l="1"/>
  <c r="K52" i="1"/>
  <c r="J137" i="1"/>
  <c r="J128" i="1"/>
  <c r="J120" i="1"/>
  <c r="J115" i="1"/>
  <c r="J106" i="1"/>
  <c r="J91" i="1"/>
  <c r="J84" i="1"/>
  <c r="J78" i="1"/>
  <c r="J71" i="1"/>
  <c r="J35" i="1"/>
  <c r="J30" i="1"/>
  <c r="J12" i="1"/>
  <c r="J52" i="1" s="1"/>
  <c r="H71" i="1"/>
  <c r="K150" i="1" l="1"/>
  <c r="J148" i="1"/>
  <c r="H78" i="1"/>
  <c r="H84" i="1"/>
  <c r="H91" i="1"/>
  <c r="H115" i="1"/>
  <c r="H120" i="1"/>
  <c r="H128" i="1"/>
  <c r="H106" i="1"/>
  <c r="H137" i="1"/>
  <c r="G12" i="1"/>
  <c r="E12" i="1"/>
  <c r="H12" i="1"/>
  <c r="H30" i="1"/>
  <c r="H35" i="1"/>
  <c r="E91" i="1"/>
  <c r="G137" i="1"/>
  <c r="G71" i="1"/>
  <c r="G78" i="1"/>
  <c r="G115" i="1"/>
  <c r="G84" i="1"/>
  <c r="G106" i="1"/>
  <c r="G120" i="1"/>
  <c r="G128" i="1"/>
  <c r="G30" i="1"/>
  <c r="G35" i="1"/>
  <c r="E30" i="1"/>
  <c r="E106" i="1"/>
  <c r="E137" i="1"/>
  <c r="E35" i="1"/>
  <c r="E71" i="1"/>
  <c r="E78" i="1"/>
  <c r="E84" i="1"/>
  <c r="G91" i="1"/>
  <c r="E115" i="1"/>
  <c r="E120" i="1"/>
  <c r="E128" i="1"/>
  <c r="J150" i="1" l="1"/>
  <c r="G148" i="1"/>
  <c r="H52" i="1"/>
  <c r="E52" i="1"/>
  <c r="E148" i="1"/>
  <c r="G52" i="1"/>
  <c r="H148" i="1"/>
  <c r="G150" i="1" l="1"/>
  <c r="E150" i="1"/>
  <c r="H150" i="1"/>
</calcChain>
</file>

<file path=xl/sharedStrings.xml><?xml version="1.0" encoding="utf-8"?>
<sst xmlns="http://schemas.openxmlformats.org/spreadsheetml/2006/main" count="170" uniqueCount="157">
  <si>
    <t>INCOME</t>
  </si>
  <si>
    <t>Account</t>
  </si>
  <si>
    <t>4000 Town of Keene</t>
  </si>
  <si>
    <t>4001 Keene Central School</t>
  </si>
  <si>
    <t>4100 Local Library Service LLSA</t>
  </si>
  <si>
    <t>4400 Annual Appeal</t>
  </si>
  <si>
    <t>4401 Memorials/Honorariums</t>
  </si>
  <si>
    <t xml:space="preserve">4403 Private Grants </t>
  </si>
  <si>
    <t>4403.1 Clements Income</t>
  </si>
  <si>
    <t>4403.2 Stewart's</t>
  </si>
  <si>
    <t>4403.3 Pumpkin Hill</t>
  </si>
  <si>
    <t xml:space="preserve">Total 4403 Private Grants </t>
  </si>
  <si>
    <t>4404 Booksale Revenues</t>
  </si>
  <si>
    <t xml:space="preserve">4404.3 General Booksales  </t>
  </si>
  <si>
    <t>Total 4404 Booksale Revenues</t>
  </si>
  <si>
    <t>4417. 3rd Party Fundraising</t>
  </si>
  <si>
    <t>Miscellaneous Income</t>
  </si>
  <si>
    <t>EXPENSES</t>
  </si>
  <si>
    <t>5000 Payroll</t>
  </si>
  <si>
    <t>5000.4 Salary from Pumpkin Hill</t>
  </si>
  <si>
    <t>5000.7 Publicist (Clements)</t>
  </si>
  <si>
    <t>5100 Payroll Expenses - Library</t>
  </si>
  <si>
    <t>Total Payroll</t>
  </si>
  <si>
    <t>5001 All Insurance</t>
  </si>
  <si>
    <t>5001.1 Business/Commercial</t>
  </si>
  <si>
    <t xml:space="preserve">5001.2 Workers' Compensation </t>
  </si>
  <si>
    <t xml:space="preserve">5001.3 Disability </t>
  </si>
  <si>
    <t xml:space="preserve">5001.4 D&amp;O </t>
  </si>
  <si>
    <t>5001 Total All Insurance</t>
  </si>
  <si>
    <t xml:space="preserve">5200 Book &amp; Library Materials </t>
  </si>
  <si>
    <t>5200.1 General Book purchases</t>
  </si>
  <si>
    <t>5000.3 Serials/Magazines</t>
  </si>
  <si>
    <t>5200.4 Audio Books</t>
  </si>
  <si>
    <t>Total 5200 Books &amp; Library Materials</t>
  </si>
  <si>
    <t>5204 - CEF</t>
  </si>
  <si>
    <t>5204.3 Automation</t>
  </si>
  <si>
    <t xml:space="preserve"> 5204.6 movies</t>
  </si>
  <si>
    <t xml:space="preserve">Total 5204 CEF Expense </t>
  </si>
  <si>
    <t>5249 Grant &amp; Program Expenses</t>
  </si>
  <si>
    <t>5249 Total Grant &amp; Program Expense</t>
  </si>
  <si>
    <t>5250.2 Summer Lecture Series</t>
  </si>
  <si>
    <t>5300 Building Expenses</t>
  </si>
  <si>
    <t>5300.1 Repairs to Bldg</t>
  </si>
  <si>
    <t>5300.2 Utilities (2014 total)</t>
  </si>
  <si>
    <t xml:space="preserve">                 Oil (7275.620</t>
  </si>
  <si>
    <t xml:space="preserve">                 Electricity (1866.50)</t>
  </si>
  <si>
    <t xml:space="preserve">                 Water (515.00)</t>
  </si>
  <si>
    <t xml:space="preserve">                 Telecomm</t>
  </si>
  <si>
    <t>Total Building Expenses</t>
  </si>
  <si>
    <t>5301.1 Tech-service /repair</t>
  </si>
  <si>
    <t>5301.2 Technology-website</t>
  </si>
  <si>
    <t>5301 Total Computer &amp; Internet Tech</t>
  </si>
  <si>
    <t>5400 Office &amp; Library Expenses</t>
  </si>
  <si>
    <t>5400.1 General Lib &amp; Off Supplies</t>
  </si>
  <si>
    <t>5400.3 General Postage</t>
  </si>
  <si>
    <t>5400.4 On-line Bookselling</t>
  </si>
  <si>
    <t>5400.5 Custodial Supplies</t>
  </si>
  <si>
    <t>5400.6 Printing</t>
  </si>
  <si>
    <t>Total Office &amp; Library Expenses</t>
  </si>
  <si>
    <t>5405 Travel/Conference</t>
  </si>
  <si>
    <t>5407 Bank/PayPal Charges</t>
  </si>
  <si>
    <t>5410 Membership Fees</t>
  </si>
  <si>
    <t>Total Other Expenses</t>
  </si>
  <si>
    <t>5416 Fun Run Expenses</t>
  </si>
  <si>
    <t>6999 Uncategorized Expenses</t>
  </si>
  <si>
    <t>Reconciliation Discrepancies</t>
  </si>
  <si>
    <t>TOTAL EXPENSES</t>
  </si>
  <si>
    <t>SURPLUS (DEFICIT)</t>
  </si>
  <si>
    <t>5000.7 Payroll Intuit</t>
  </si>
  <si>
    <t>4414 Refunds/interest</t>
  </si>
  <si>
    <t>4416 Misc Fundraising (totes, mugs)</t>
  </si>
  <si>
    <t>5000.10 Bookkeeper</t>
  </si>
  <si>
    <t>TOTAL INCOME</t>
  </si>
  <si>
    <t>5415fundraising expense other</t>
  </si>
  <si>
    <t>4403.4 MakerSpace programming</t>
  </si>
  <si>
    <t>Summer Benefits Expense</t>
  </si>
  <si>
    <t>5000.6 Cleaning</t>
  </si>
  <si>
    <t>5400.2 Printer ServiceToner/lease</t>
  </si>
  <si>
    <t>5205. Programming</t>
  </si>
  <si>
    <t>4405.1 Communty Room Income</t>
  </si>
  <si>
    <t>4408. Transfer from Invest/MM***</t>
  </si>
  <si>
    <t>see below</t>
  </si>
  <si>
    <t>5204.2 Resource Sharing DUE NORTH</t>
  </si>
  <si>
    <t>there will be sufficent funds available from the 5% rolling average to balance it out if needed.</t>
  </si>
  <si>
    <t>5301 Computer &amp; Internet Tech</t>
  </si>
  <si>
    <t>*** The budget shows a negative balance.  However, as per our Investment Policy,</t>
  </si>
  <si>
    <t>Grant Programming income</t>
  </si>
  <si>
    <t>4403.17 AMR -Archives</t>
  </si>
  <si>
    <t>4403.7 ADK Community Project</t>
  </si>
  <si>
    <t>5249.14 Adk Community Project</t>
  </si>
  <si>
    <t>5000.11Adk Community Project</t>
  </si>
  <si>
    <t>5000.13 Payroll from Stewart's grant</t>
  </si>
  <si>
    <t>4403.6 Summer Lecture series</t>
  </si>
  <si>
    <t>4103 Other Cash from CEF (mini)</t>
  </si>
  <si>
    <t>4403.9 Programming</t>
  </si>
  <si>
    <t>5249.15 Contingency Funds from CapCam</t>
  </si>
  <si>
    <t xml:space="preserve">5249.16 WorkTraining </t>
  </si>
  <si>
    <t>4404.2  On-line book sales/plunz</t>
  </si>
  <si>
    <t>4416.1 Guide Calendars</t>
  </si>
  <si>
    <t>4416.2 Maps</t>
  </si>
  <si>
    <t>5204.1 CEF Audio/e-bks Downloads</t>
  </si>
  <si>
    <t>5000.5 Work Training/Inventory</t>
  </si>
  <si>
    <t>5000.3 Salary from Clements pr/page</t>
  </si>
  <si>
    <t>4409 Summer Benefit</t>
  </si>
  <si>
    <t>5300.4 Bldg Service/Casella</t>
  </si>
  <si>
    <t>2023 YTD</t>
  </si>
  <si>
    <t>Bonus/PTO</t>
  </si>
  <si>
    <t>Wish List</t>
  </si>
  <si>
    <t>4403.19 Wish List</t>
  </si>
  <si>
    <t>4403.20 Soundproof Booths</t>
  </si>
  <si>
    <t>4403.8 Grants Other(ECAC)</t>
  </si>
  <si>
    <t>5406.1 Prof. Fees-Accounting/Atty</t>
  </si>
  <si>
    <t>5406.5 Soundproof booths</t>
  </si>
  <si>
    <t>4403.10 ADK Quad County grant/EBFA</t>
  </si>
  <si>
    <t>4403.13 Kid's Program</t>
  </si>
  <si>
    <t>Mac MacDevitt Pass through Grant</t>
  </si>
  <si>
    <t>5249.11 kids program</t>
  </si>
  <si>
    <t xml:space="preserve">                 </t>
  </si>
  <si>
    <t>5249.19 Envy Teen Program</t>
  </si>
  <si>
    <t>2024 Budget</t>
  </si>
  <si>
    <t>2024 YTD</t>
  </si>
  <si>
    <t xml:space="preserve">                          </t>
  </si>
  <si>
    <t>2023  Final</t>
  </si>
  <si>
    <r>
      <t xml:space="preserve">5301.3 </t>
    </r>
    <r>
      <rPr>
        <b/>
        <sz val="6"/>
        <rFont val="Calibri"/>
        <family val="2"/>
      </rPr>
      <t>Software/zoom/online prog/mailchimp</t>
    </r>
  </si>
  <si>
    <t>Town of Keene - Contingency</t>
  </si>
  <si>
    <t>Misc./online transfer</t>
  </si>
  <si>
    <t>Archives Assistants</t>
  </si>
  <si>
    <t>Payroll - Archivist</t>
  </si>
  <si>
    <t>closed online acct</t>
  </si>
  <si>
    <t>2024 refund from Intuit</t>
  </si>
  <si>
    <t>2025 DRAFT</t>
  </si>
  <si>
    <t>24 is 2019 nys grant</t>
  </si>
  <si>
    <t>BUDGET</t>
  </si>
  <si>
    <t>5204.4  CEF other/bk replace.</t>
  </si>
  <si>
    <r>
      <t xml:space="preserve">Other grant exp </t>
    </r>
    <r>
      <rPr>
        <b/>
        <sz val="8"/>
        <color rgb="FF0070C0"/>
        <rFont val="Calibri"/>
        <family val="2"/>
      </rPr>
      <t>(ecac/quad)</t>
    </r>
  </si>
  <si>
    <r>
      <t xml:space="preserve">5406.2  Prof Fees - Cleaner </t>
    </r>
    <r>
      <rPr>
        <b/>
        <sz val="6"/>
        <rFont val="Calibri"/>
        <family val="2"/>
        <scheme val="minor"/>
      </rPr>
      <t>(deep clean)</t>
    </r>
  </si>
  <si>
    <t>5412.4 Archives (re:discovery)</t>
  </si>
  <si>
    <t>Pass through for MacMacDevitt ('23)</t>
  </si>
  <si>
    <t>4403.5 Work training (KVCC)</t>
  </si>
  <si>
    <t>5249.1 Stewart's Grant (wonderbks)</t>
  </si>
  <si>
    <t>2024 BUDGET</t>
  </si>
  <si>
    <t>2025 YTD</t>
  </si>
  <si>
    <t>Pumpkin Hill (non salary)</t>
  </si>
  <si>
    <t>5000.1 Non-Cert. LibrarianInterim</t>
  </si>
  <si>
    <t>Refunds</t>
  </si>
  <si>
    <r>
      <t>5249.10Clements</t>
    </r>
    <r>
      <rPr>
        <b/>
        <sz val="6"/>
        <rFont val="Calibri"/>
        <family val="2"/>
      </rPr>
      <t xml:space="preserve"> (Page/Tech/Children prog)</t>
    </r>
  </si>
  <si>
    <t>4405 Library Charges /Bk replacement</t>
  </si>
  <si>
    <t>2026 Proposed</t>
  </si>
  <si>
    <t>at 2.8cpi</t>
  </si>
  <si>
    <t>2 hrs per wk</t>
  </si>
  <si>
    <t>5000.2 Other Salaries - Clerks(Toni)</t>
  </si>
  <si>
    <t>13 hrs wks x 48 wks</t>
  </si>
  <si>
    <t>NOT SHOWN: Each year we also take draw from investment of $25-45K. We took draw of $27,000 in 2024 and 2025.</t>
  </si>
  <si>
    <t>cloe</t>
  </si>
  <si>
    <t>5249.7 NNYLA-Keene Library</t>
  </si>
  <si>
    <t xml:space="preserve">5000.7 Publicist </t>
  </si>
  <si>
    <t>w/ 3% Raises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</si>
</sst>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 d\,\ yyyy;@"/>
  </numFmts>
  <fonts count="45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sz val="9"/>
      <color rgb="FFFF0000"/>
      <name val="Calibri"/>
      <family val="2"/>
    </font>
    <font>
      <b/>
      <sz val="6"/>
      <name val="Calibri"/>
      <family val="2"/>
    </font>
    <font>
      <b/>
      <sz val="9"/>
      <color rgb="FF008000"/>
      <name val="Calibri"/>
      <family val="2"/>
    </font>
    <font>
      <b/>
      <sz val="9"/>
      <color rgb="FF0033CC"/>
      <name val="Calibri"/>
      <family val="2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9"/>
      <color rgb="FFC00000"/>
      <name val="Calibri"/>
      <family val="2"/>
    </font>
    <font>
      <sz val="6"/>
      <color rgb="FFFF0000"/>
      <name val="Calibri"/>
      <family val="2"/>
    </font>
    <font>
      <b/>
      <sz val="14"/>
      <name val="Calibri"/>
      <family val="2"/>
    </font>
    <font>
      <b/>
      <sz val="8"/>
      <color rgb="FF008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  <scheme val="minor"/>
    </font>
    <font>
      <b/>
      <u/>
      <sz val="9"/>
      <color rgb="FF008000"/>
      <name val="Calibri"/>
      <family val="2"/>
    </font>
    <font>
      <u/>
      <sz val="9"/>
      <name val="Calibri"/>
      <family val="2"/>
    </font>
    <font>
      <sz val="8"/>
      <name val="Calibri"/>
      <family val="2"/>
    </font>
    <font>
      <sz val="6"/>
      <color theme="1"/>
      <name val="Calibri"/>
      <family val="2"/>
    </font>
    <font>
      <b/>
      <sz val="8"/>
      <color rgb="FF0070C0"/>
      <name val="Calibri"/>
      <family val="2"/>
    </font>
    <font>
      <b/>
      <sz val="6"/>
      <name val="Calibri"/>
      <family val="2"/>
      <scheme val="minor"/>
    </font>
    <font>
      <b/>
      <sz val="9"/>
      <color rgb="FF0070C0"/>
      <name val="Calibri"/>
      <family val="2"/>
    </font>
    <font>
      <sz val="9"/>
      <color rgb="FF0070C0"/>
      <name val="Calibri"/>
      <family val="2"/>
    </font>
    <font>
      <u/>
      <sz val="9"/>
      <color rgb="FF0070C0"/>
      <name val="Calibri"/>
      <family val="2"/>
    </font>
    <font>
      <sz val="8"/>
      <color rgb="FF0070C0"/>
      <name val="Calibri"/>
      <family val="2"/>
    </font>
    <font>
      <b/>
      <u/>
      <sz val="9"/>
      <color rgb="FF0070C0"/>
      <name val="Calibri"/>
      <family val="2"/>
    </font>
    <font>
      <b/>
      <sz val="11"/>
      <color rgb="FF0070C0"/>
      <name val="Calibri"/>
      <family val="2"/>
    </font>
    <font>
      <b/>
      <sz val="10"/>
      <color theme="1"/>
      <name val="Calibri"/>
      <family val="2"/>
    </font>
    <font>
      <sz val="9"/>
      <color rgb="FF008000"/>
      <name val="Calibri"/>
      <family val="2"/>
    </font>
    <font>
      <u/>
      <sz val="9"/>
      <color rgb="FF008000"/>
      <name val="Calibri"/>
      <family val="2"/>
    </font>
    <font>
      <sz val="6"/>
      <color rgb="FF008000"/>
      <name val="Calibri"/>
      <family val="2"/>
    </font>
    <font>
      <sz val="8"/>
      <color rgb="FFFF0000"/>
      <name val="Calibri"/>
      <family val="2"/>
    </font>
    <font>
      <b/>
      <sz val="8"/>
      <color rgb="FF0033C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9" fontId="1" fillId="0" borderId="0" xfId="0" applyNumberFormat="1" applyFont="1"/>
    <xf numFmtId="49" fontId="1" fillId="5" borderId="0" xfId="0" applyNumberFormat="1" applyFont="1" applyFill="1"/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1" fillId="0" borderId="0" xfId="0" applyFont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1" fillId="5" borderId="0" xfId="0" applyNumberFormat="1" applyFont="1" applyFill="1" applyAlignment="1">
      <alignment horizontal="right"/>
    </xf>
    <xf numFmtId="49" fontId="6" fillId="0" borderId="0" xfId="0" applyNumberFormat="1" applyFont="1"/>
    <xf numFmtId="0" fontId="4" fillId="0" borderId="0" xfId="0" applyFont="1"/>
    <xf numFmtId="49" fontId="1" fillId="2" borderId="0" xfId="0" applyNumberFormat="1" applyFont="1" applyFill="1"/>
    <xf numFmtId="0" fontId="3" fillId="5" borderId="0" xfId="0" applyFont="1" applyFill="1"/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left"/>
    </xf>
    <xf numFmtId="49" fontId="1" fillId="4" borderId="0" xfId="0" applyNumberFormat="1" applyFont="1" applyFill="1"/>
    <xf numFmtId="0" fontId="2" fillId="4" borderId="0" xfId="0" applyFont="1" applyFill="1"/>
    <xf numFmtId="0" fontId="1" fillId="2" borderId="0" xfId="0" applyFont="1" applyFill="1"/>
    <xf numFmtId="0" fontId="6" fillId="0" borderId="0" xfId="0" applyFont="1"/>
    <xf numFmtId="49" fontId="7" fillId="0" borderId="0" xfId="0" applyNumberFormat="1" applyFont="1"/>
    <xf numFmtId="49" fontId="7" fillId="5" borderId="0" xfId="0" applyNumberFormat="1" applyFont="1" applyFill="1"/>
    <xf numFmtId="0" fontId="8" fillId="0" borderId="0" xfId="0" applyFont="1"/>
    <xf numFmtId="49" fontId="7" fillId="4" borderId="0" xfId="0" applyNumberFormat="1" applyFont="1" applyFill="1"/>
    <xf numFmtId="0" fontId="9" fillId="0" borderId="0" xfId="0" applyFont="1"/>
    <xf numFmtId="49" fontId="10" fillId="3" borderId="0" xfId="0" applyNumberFormat="1" applyFont="1" applyFill="1" applyAlignment="1">
      <alignment horizontal="left"/>
    </xf>
    <xf numFmtId="0" fontId="10" fillId="0" borderId="0" xfId="0" applyFont="1"/>
    <xf numFmtId="49" fontId="10" fillId="0" borderId="0" xfId="0" applyNumberFormat="1" applyFont="1"/>
    <xf numFmtId="49" fontId="10" fillId="5" borderId="0" xfId="0" applyNumberFormat="1" applyFont="1" applyFill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0" fillId="5" borderId="0" xfId="0" applyNumberFormat="1" applyFont="1" applyFill="1" applyAlignment="1">
      <alignment horizontal="right"/>
    </xf>
    <xf numFmtId="49" fontId="11" fillId="0" borderId="0" xfId="0" applyNumberFormat="1" applyFont="1"/>
    <xf numFmtId="49" fontId="10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10" fillId="0" borderId="0" xfId="0" applyFont="1" applyAlignment="1">
      <alignment horizontal="right"/>
    </xf>
    <xf numFmtId="0" fontId="10" fillId="5" borderId="0" xfId="0" applyFont="1" applyFill="1" applyAlignment="1">
      <alignment horizontal="right"/>
    </xf>
    <xf numFmtId="0" fontId="10" fillId="2" borderId="0" xfId="0" applyFont="1" applyFill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4" fontId="4" fillId="4" borderId="0" xfId="0" applyNumberFormat="1" applyFont="1" applyFill="1"/>
    <xf numFmtId="0" fontId="16" fillId="0" borderId="0" xfId="0" applyFont="1"/>
    <xf numFmtId="165" fontId="17" fillId="0" borderId="0" xfId="0" applyNumberFormat="1" applyFont="1" applyAlignment="1">
      <alignment horizontal="right"/>
    </xf>
    <xf numFmtId="49" fontId="10" fillId="4" borderId="0" xfId="0" applyNumberFormat="1" applyFont="1" applyFill="1"/>
    <xf numFmtId="0" fontId="1" fillId="4" borderId="0" xfId="0" applyFont="1" applyFill="1"/>
    <xf numFmtId="49" fontId="1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49" fontId="3" fillId="0" borderId="0" xfId="0" applyNumberFormat="1" applyFont="1"/>
    <xf numFmtId="49" fontId="12" fillId="0" borderId="0" xfId="0" applyNumberFormat="1" applyFont="1"/>
    <xf numFmtId="49" fontId="22" fillId="2" borderId="0" xfId="0" applyNumberFormat="1" applyFont="1" applyFill="1"/>
    <xf numFmtId="49" fontId="22" fillId="3" borderId="0" xfId="0" applyNumberFormat="1" applyFont="1" applyFill="1" applyAlignment="1">
      <alignment horizontal="left"/>
    </xf>
    <xf numFmtId="0" fontId="11" fillId="0" borderId="0" xfId="0" applyFont="1"/>
    <xf numFmtId="0" fontId="15" fillId="4" borderId="0" xfId="0" applyFont="1" applyFill="1"/>
    <xf numFmtId="0" fontId="23" fillId="4" borderId="0" xfId="0" applyFont="1" applyFill="1"/>
    <xf numFmtId="4" fontId="15" fillId="4" borderId="0" xfId="0" applyNumberFormat="1" applyFont="1" applyFill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49" fontId="10" fillId="4" borderId="0" xfId="0" applyNumberFormat="1" applyFont="1" applyFill="1" applyAlignment="1">
      <alignment horizontal="left"/>
    </xf>
    <xf numFmtId="4" fontId="1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4" borderId="0" xfId="0" applyNumberFormat="1" applyFont="1" applyFill="1"/>
    <xf numFmtId="4" fontId="24" fillId="0" borderId="0" xfId="0" applyNumberFormat="1" applyFont="1"/>
    <xf numFmtId="0" fontId="4" fillId="4" borderId="0" xfId="0" applyFont="1" applyFill="1"/>
    <xf numFmtId="49" fontId="26" fillId="0" borderId="0" xfId="0" applyNumberFormat="1" applyFont="1"/>
    <xf numFmtId="0" fontId="17" fillId="0" borderId="0" xfId="0" applyFont="1" applyAlignment="1">
      <alignment horizontal="left"/>
    </xf>
    <xf numFmtId="0" fontId="19" fillId="6" borderId="0" xfId="0" applyFont="1" applyFill="1"/>
    <xf numFmtId="0" fontId="2" fillId="6" borderId="0" xfId="0" applyFont="1" applyFill="1"/>
    <xf numFmtId="0" fontId="4" fillId="6" borderId="0" xfId="0" applyFont="1" applyFill="1"/>
    <xf numFmtId="0" fontId="1" fillId="6" borderId="0" xfId="0" applyFont="1" applyFill="1"/>
    <xf numFmtId="0" fontId="21" fillId="6" borderId="0" xfId="0" applyFont="1" applyFill="1"/>
    <xf numFmtId="0" fontId="13" fillId="6" borderId="0" xfId="0" applyFont="1" applyFill="1"/>
    <xf numFmtId="0" fontId="16" fillId="6" borderId="0" xfId="0" applyFont="1" applyFill="1"/>
    <xf numFmtId="4" fontId="6" fillId="0" borderId="0" xfId="0" applyNumberFormat="1" applyFont="1"/>
    <xf numFmtId="4" fontId="25" fillId="0" borderId="0" xfId="0" applyNumberFormat="1" applyFont="1" applyAlignment="1">
      <alignment horizontal="right"/>
    </xf>
    <xf numFmtId="0" fontId="15" fillId="0" borderId="0" xfId="0" applyFont="1"/>
    <xf numFmtId="4" fontId="15" fillId="0" borderId="0" xfId="0" applyNumberFormat="1" applyFont="1"/>
    <xf numFmtId="4" fontId="27" fillId="0" borderId="0" xfId="0" applyNumberFormat="1" applyFont="1" applyAlignment="1">
      <alignment horizontal="right"/>
    </xf>
    <xf numFmtId="4" fontId="27" fillId="0" borderId="0" xfId="0" applyNumberFormat="1" applyFont="1"/>
    <xf numFmtId="4" fontId="23" fillId="0" borderId="0" xfId="0" applyNumberFormat="1" applyFont="1"/>
    <xf numFmtId="4" fontId="1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/>
    <xf numFmtId="4" fontId="29" fillId="0" borderId="0" xfId="0" applyNumberFormat="1" applyFont="1"/>
    <xf numFmtId="4" fontId="13" fillId="6" borderId="0" xfId="0" applyNumberFormat="1" applyFont="1" applyFill="1"/>
    <xf numFmtId="4" fontId="4" fillId="6" borderId="0" xfId="0" applyNumberFormat="1" applyFont="1" applyFill="1"/>
    <xf numFmtId="4" fontId="6" fillId="6" borderId="0" xfId="0" applyNumberFormat="1" applyFont="1" applyFill="1"/>
    <xf numFmtId="0" fontId="17" fillId="6" borderId="0" xfId="0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4" fontId="3" fillId="6" borderId="0" xfId="0" applyNumberFormat="1" applyFont="1" applyFill="1"/>
    <xf numFmtId="4" fontId="5" fillId="6" borderId="0" xfId="0" applyNumberFormat="1" applyFont="1" applyFill="1" applyAlignment="1">
      <alignment horizontal="right"/>
    </xf>
    <xf numFmtId="4" fontId="5" fillId="6" borderId="0" xfId="0" applyNumberFormat="1" applyFont="1" applyFill="1"/>
    <xf numFmtId="4" fontId="1" fillId="6" borderId="0" xfId="0" applyNumberFormat="1" applyFont="1" applyFill="1"/>
    <xf numFmtId="164" fontId="17" fillId="6" borderId="0" xfId="0" applyNumberFormat="1" applyFont="1" applyFill="1" applyAlignment="1">
      <alignment horizontal="center"/>
    </xf>
    <xf numFmtId="4" fontId="4" fillId="6" borderId="0" xfId="0" applyNumberFormat="1" applyFont="1" applyFill="1" applyAlignment="1">
      <alignment horizontal="right"/>
    </xf>
    <xf numFmtId="4" fontId="4" fillId="6" borderId="0" xfId="0" quotePrefix="1" applyNumberFormat="1" applyFont="1" applyFill="1"/>
    <xf numFmtId="4" fontId="15" fillId="6" borderId="0" xfId="0" applyNumberFormat="1" applyFont="1" applyFill="1"/>
    <xf numFmtId="164" fontId="1" fillId="0" borderId="0" xfId="0" applyNumberFormat="1" applyFont="1" applyAlignment="1">
      <alignment horizontal="center"/>
    </xf>
    <xf numFmtId="0" fontId="30" fillId="0" borderId="0" xfId="0" applyFont="1"/>
    <xf numFmtId="0" fontId="19" fillId="0" borderId="0" xfId="0" quotePrefix="1" applyFont="1"/>
    <xf numFmtId="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4" fontId="28" fillId="2" borderId="0" xfId="0" applyNumberFormat="1" applyFont="1" applyFill="1" applyAlignment="1">
      <alignment horizontal="right"/>
    </xf>
    <xf numFmtId="4" fontId="28" fillId="2" borderId="0" xfId="0" applyNumberFormat="1" applyFont="1" applyFill="1"/>
    <xf numFmtId="4" fontId="13" fillId="2" borderId="0" xfId="0" applyNumberFormat="1" applyFont="1" applyFill="1"/>
    <xf numFmtId="4" fontId="29" fillId="2" borderId="0" xfId="0" applyNumberFormat="1" applyFont="1" applyFill="1"/>
    <xf numFmtId="4" fontId="1" fillId="2" borderId="0" xfId="0" applyNumberFormat="1" applyFont="1" applyFill="1" applyAlignment="1">
      <alignment horizontal="center" vertical="center"/>
    </xf>
    <xf numFmtId="4" fontId="27" fillId="2" borderId="0" xfId="0" applyNumberFormat="1" applyFont="1" applyFill="1"/>
    <xf numFmtId="4" fontId="16" fillId="2" borderId="0" xfId="0" applyNumberFormat="1" applyFont="1" applyFill="1"/>
    <xf numFmtId="4" fontId="34" fillId="0" borderId="0" xfId="0" applyNumberFormat="1" applyFont="1"/>
    <xf numFmtId="4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4" fontId="35" fillId="0" borderId="0" xfId="0" applyNumberFormat="1" applyFont="1"/>
    <xf numFmtId="4" fontId="34" fillId="4" borderId="0" xfId="0" applyNumberFormat="1" applyFont="1" applyFill="1"/>
    <xf numFmtId="4" fontId="36" fillId="0" borderId="0" xfId="0" applyNumberFormat="1" applyFont="1"/>
    <xf numFmtId="4" fontId="33" fillId="0" borderId="0" xfId="0" applyNumberFormat="1" applyFont="1" applyAlignment="1">
      <alignment horizontal="center" vertical="center"/>
    </xf>
    <xf numFmtId="4" fontId="37" fillId="0" borderId="0" xfId="0" applyNumberFormat="1" applyFont="1"/>
    <xf numFmtId="0" fontId="38" fillId="7" borderId="0" xfId="0" applyFont="1" applyFill="1"/>
    <xf numFmtId="4" fontId="38" fillId="7" borderId="0" xfId="0" applyNumberFormat="1" applyFont="1" applyFill="1" applyAlignment="1">
      <alignment horizontal="right"/>
    </xf>
    <xf numFmtId="4" fontId="38" fillId="6" borderId="0" xfId="0" applyNumberFormat="1" applyFont="1" applyFill="1"/>
    <xf numFmtId="4" fontId="38" fillId="7" borderId="0" xfId="0" applyNumberFormat="1" applyFont="1" applyFill="1"/>
    <xf numFmtId="0" fontId="38" fillId="6" borderId="0" xfId="0" applyFont="1" applyFill="1"/>
    <xf numFmtId="4" fontId="38" fillId="4" borderId="0" xfId="0" applyNumberFormat="1" applyFont="1" applyFill="1"/>
    <xf numFmtId="4" fontId="38" fillId="2" borderId="0" xfId="0" applyNumberFormat="1" applyFont="1" applyFill="1"/>
    <xf numFmtId="4" fontId="5" fillId="2" borderId="0" xfId="0" applyNumberFormat="1" applyFont="1" applyFill="1"/>
    <xf numFmtId="4" fontId="2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1" fillId="4" borderId="0" xfId="0" applyNumberFormat="1" applyFont="1" applyFill="1"/>
    <xf numFmtId="4" fontId="2" fillId="4" borderId="0" xfId="0" applyNumberFormat="1" applyFont="1" applyFill="1"/>
    <xf numFmtId="4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30" fillId="0" borderId="0" xfId="0" applyNumberFormat="1" applyFont="1"/>
    <xf numFmtId="4" fontId="16" fillId="0" borderId="0" xfId="0" applyNumberFormat="1" applyFont="1"/>
    <xf numFmtId="164" fontId="3" fillId="0" borderId="0" xfId="0" applyNumberFormat="1" applyFont="1"/>
    <xf numFmtId="0" fontId="3" fillId="6" borderId="0" xfId="0" applyFont="1" applyFill="1"/>
    <xf numFmtId="4" fontId="5" fillId="2" borderId="0" xfId="0" applyNumberFormat="1" applyFont="1" applyFill="1" applyAlignment="1">
      <alignment horizontal="right"/>
    </xf>
    <xf numFmtId="4" fontId="37" fillId="0" borderId="0" xfId="0" applyNumberFormat="1" applyFont="1" applyAlignment="1">
      <alignment horizontal="right"/>
    </xf>
    <xf numFmtId="4" fontId="3" fillId="0" borderId="0" xfId="0" applyNumberFormat="1" applyFont="1"/>
    <xf numFmtId="164" fontId="39" fillId="0" borderId="0" xfId="0" applyNumberFormat="1" applyFont="1"/>
    <xf numFmtId="0" fontId="2" fillId="0" borderId="0" xfId="0" applyFont="1" applyAlignment="1">
      <alignment horizontal="right"/>
    </xf>
    <xf numFmtId="4" fontId="15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4" fontId="40" fillId="4" borderId="0" xfId="0" applyNumberFormat="1" applyFont="1" applyFill="1"/>
    <xf numFmtId="4" fontId="40" fillId="0" borderId="0" xfId="0" applyNumberFormat="1" applyFont="1" applyAlignment="1">
      <alignment horizontal="right"/>
    </xf>
    <xf numFmtId="4" fontId="41" fillId="0" borderId="0" xfId="0" applyNumberFormat="1" applyFont="1" applyAlignment="1">
      <alignment horizontal="right"/>
    </xf>
    <xf numFmtId="4" fontId="42" fillId="0" borderId="0" xfId="0" applyNumberFormat="1" applyFont="1"/>
    <xf numFmtId="0" fontId="29" fillId="0" borderId="0" xfId="0" applyFont="1"/>
    <xf numFmtId="0" fontId="10" fillId="4" borderId="0" xfId="0" applyFont="1" applyFill="1"/>
    <xf numFmtId="0" fontId="43" fillId="0" borderId="0" xfId="0" applyFont="1"/>
    <xf numFmtId="0" fontId="29" fillId="4" borderId="0" xfId="0" applyFont="1" applyFill="1"/>
    <xf numFmtId="0" fontId="9" fillId="4" borderId="0" xfId="0" applyFont="1" applyFill="1"/>
    <xf numFmtId="0" fontId="44" fillId="0" borderId="0" xfId="0" applyFont="1"/>
    <xf numFmtId="0" fontId="30" fillId="4" borderId="0" xfId="0" applyFont="1" applyFill="1"/>
    <xf numFmtId="164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9900"/>
      <color rgb="FF0033CC"/>
      <color rgb="FF005000"/>
      <color rgb="FF003600"/>
      <color rgb="FF003200"/>
      <color rgb="FFD60093"/>
      <color rgb="FF00CC00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Sheet1!$E$55:$E$56</c:f>
              <c:strCache>
                <c:ptCount val="2"/>
                <c:pt idx="0">
                  <c:v>2023 YTD</c:v>
                </c:pt>
                <c:pt idx="1">
                  <c:v>12/31/23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Sheet1!$E$57:$E$71</c:f>
              <c:numCache>
                <c:formatCode>#,##0.00</c:formatCode>
                <c:ptCount val="15"/>
                <c:pt idx="0">
                  <c:v>43379.96</c:v>
                </c:pt>
                <c:pt idx="1">
                  <c:v>18901.169999999998</c:v>
                </c:pt>
                <c:pt idx="2">
                  <c:v>808</c:v>
                </c:pt>
                <c:pt idx="3">
                  <c:v>5000</c:v>
                </c:pt>
                <c:pt idx="4">
                  <c:v>0</c:v>
                </c:pt>
                <c:pt idx="5">
                  <c:v>3420</c:v>
                </c:pt>
                <c:pt idx="6">
                  <c:v>5025.16</c:v>
                </c:pt>
                <c:pt idx="7">
                  <c:v>10776.31</c:v>
                </c:pt>
                <c:pt idx="8">
                  <c:v>11880</c:v>
                </c:pt>
                <c:pt idx="9">
                  <c:v>7626.21</c:v>
                </c:pt>
                <c:pt idx="10">
                  <c:v>0</c:v>
                </c:pt>
                <c:pt idx="11">
                  <c:v>0</c:v>
                </c:pt>
                <c:pt idx="13" formatCode="General">
                  <c:v>8450.98</c:v>
                </c:pt>
                <c:pt idx="14">
                  <c:v>115267.79000000001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9-4AC0-AEBA-7C1122A9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6735503"/>
        <c:axId val="1956735919"/>
      </c:barChart>
      <c:catAx>
        <c:axId val="1956735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735919"/>
        <c:crosses val="autoZero"/>
        <c:auto val="1"/>
        <c:lblAlgn val="ctr"/>
        <c:lblOffset val="100"/>
        <c:noMultiLvlLbl val="0"/>
      </c:catAx>
      <c:valAx>
        <c:axId val="195673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73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tabSelected="1" zoomScale="160" zoomScaleNormal="160" workbookViewId="0">
      <selection activeCell="M155" sqref="A1:M155"/>
    </sheetView>
  </sheetViews>
  <sheetFormatPr defaultRowHeight="12.75" x14ac:dyDescent="0.2"/>
  <cols>
    <col min="1" max="1" width="4.140625" style="1" customWidth="1"/>
    <col min="2" max="2" width="23.5703125" style="1" customWidth="1"/>
    <col min="3" max="3" width="23.42578125" style="25" customWidth="1"/>
    <col min="4" max="4" width="0.7109375" style="89" customWidth="1"/>
    <col min="5" max="5" width="10" style="63" customWidth="1"/>
    <col min="6" max="6" width="0.7109375" style="70" customWidth="1"/>
    <col min="7" max="7" width="10" style="79" customWidth="1"/>
    <col min="8" max="8" width="10" style="7" customWidth="1"/>
    <col min="9" max="9" width="0.7109375" style="106" customWidth="1"/>
    <col min="10" max="10" width="10" style="114" customWidth="1"/>
    <col min="11" max="11" width="9.140625" style="131"/>
    <col min="12" max="12" width="12.140625" style="148" bestFit="1" customWidth="1"/>
    <col min="13" max="13" width="7.28515625" style="25" customWidth="1"/>
    <col min="14" max="16384" width="9.140625" style="1"/>
  </cols>
  <sheetData>
    <row r="1" spans="1:13" s="43" customFormat="1" x14ac:dyDescent="0.2">
      <c r="A1" s="43">
        <v>1</v>
      </c>
      <c r="B1" s="46"/>
      <c r="C1" s="144">
        <v>45965</v>
      </c>
      <c r="D1" s="91"/>
      <c r="E1" s="62" t="s">
        <v>122</v>
      </c>
      <c r="F1" s="69"/>
      <c r="G1" s="79" t="s">
        <v>119</v>
      </c>
      <c r="H1" s="62" t="s">
        <v>120</v>
      </c>
      <c r="I1" s="104"/>
      <c r="J1" s="115" t="s">
        <v>130</v>
      </c>
      <c r="K1" s="132" t="s">
        <v>141</v>
      </c>
      <c r="L1" s="146" t="s">
        <v>147</v>
      </c>
      <c r="M1" s="25"/>
    </row>
    <row r="2" spans="1:13" ht="18.75" x14ac:dyDescent="0.3">
      <c r="A2" s="1">
        <v>2</v>
      </c>
      <c r="B2" s="54" t="s">
        <v>0</v>
      </c>
      <c r="C2" s="26"/>
      <c r="D2" s="92"/>
      <c r="E2" s="101">
        <v>45291</v>
      </c>
      <c r="H2" s="101">
        <v>45657</v>
      </c>
      <c r="I2" s="105"/>
      <c r="J2" s="116" t="s">
        <v>132</v>
      </c>
      <c r="K2" s="139">
        <v>45965</v>
      </c>
      <c r="L2" s="147"/>
    </row>
    <row r="3" spans="1:13" x14ac:dyDescent="0.2">
      <c r="A3" s="1">
        <v>3</v>
      </c>
      <c r="B3" s="3"/>
      <c r="C3" s="27"/>
    </row>
    <row r="4" spans="1:13" x14ac:dyDescent="0.2">
      <c r="A4" s="1">
        <v>5</v>
      </c>
      <c r="B4" s="4" t="s">
        <v>2</v>
      </c>
      <c r="C4" s="28"/>
      <c r="E4" s="63">
        <v>6365</v>
      </c>
      <c r="G4" s="79">
        <v>6365</v>
      </c>
      <c r="H4" s="7">
        <v>6365</v>
      </c>
      <c r="J4" s="114">
        <v>6365</v>
      </c>
      <c r="K4" s="131">
        <v>6365</v>
      </c>
      <c r="L4" s="148">
        <v>6365</v>
      </c>
    </row>
    <row r="5" spans="1:13" x14ac:dyDescent="0.2">
      <c r="A5" s="1">
        <v>6</v>
      </c>
      <c r="B5" s="4" t="s">
        <v>3</v>
      </c>
      <c r="C5" s="28"/>
      <c r="E5" s="63">
        <v>3000</v>
      </c>
      <c r="G5" s="79">
        <v>3000</v>
      </c>
      <c r="H5" s="7">
        <v>3000</v>
      </c>
      <c r="J5" s="114">
        <v>3000</v>
      </c>
      <c r="K5" s="131">
        <v>3000</v>
      </c>
      <c r="L5" s="148">
        <v>3000</v>
      </c>
    </row>
    <row r="6" spans="1:13" x14ac:dyDescent="0.2">
      <c r="A6" s="1">
        <v>7</v>
      </c>
      <c r="B6" s="4" t="s">
        <v>4</v>
      </c>
      <c r="C6" s="28"/>
      <c r="E6" s="63">
        <v>1538.03</v>
      </c>
      <c r="G6" s="79">
        <v>1600</v>
      </c>
      <c r="H6" s="7">
        <v>1487.54</v>
      </c>
      <c r="J6" s="114">
        <v>1500</v>
      </c>
      <c r="K6" s="131">
        <v>1525.42</v>
      </c>
      <c r="L6" s="148">
        <v>1500</v>
      </c>
    </row>
    <row r="7" spans="1:13" x14ac:dyDescent="0.2">
      <c r="A7" s="1">
        <v>8</v>
      </c>
      <c r="B7" s="4" t="s">
        <v>93</v>
      </c>
      <c r="C7" s="28"/>
      <c r="E7" s="63">
        <v>200</v>
      </c>
      <c r="G7" s="79">
        <v>200</v>
      </c>
      <c r="H7" s="7">
        <v>200</v>
      </c>
      <c r="J7" s="114">
        <v>200</v>
      </c>
      <c r="K7" s="131">
        <v>230</v>
      </c>
      <c r="L7" s="148">
        <v>200</v>
      </c>
    </row>
    <row r="8" spans="1:13" x14ac:dyDescent="0.2">
      <c r="A8" s="1">
        <v>9</v>
      </c>
      <c r="B8" s="4" t="s">
        <v>5</v>
      </c>
      <c r="C8" s="28"/>
      <c r="E8" s="63">
        <v>56523.199999999997</v>
      </c>
      <c r="G8" s="79">
        <v>40000</v>
      </c>
      <c r="H8" s="7">
        <v>50366</v>
      </c>
      <c r="J8" s="114">
        <v>40000</v>
      </c>
      <c r="K8" s="131">
        <v>20555</v>
      </c>
      <c r="L8" s="148">
        <v>40000</v>
      </c>
    </row>
    <row r="9" spans="1:13" x14ac:dyDescent="0.2">
      <c r="A9" s="1">
        <v>10</v>
      </c>
      <c r="B9" s="4" t="s">
        <v>6</v>
      </c>
      <c r="C9" s="28"/>
      <c r="E9" s="63">
        <v>4454</v>
      </c>
      <c r="G9" s="79">
        <v>1000</v>
      </c>
      <c r="H9" s="7">
        <v>305</v>
      </c>
      <c r="J9" s="114">
        <v>500</v>
      </c>
      <c r="K9" s="131">
        <v>350</v>
      </c>
      <c r="L9" s="148">
        <v>500</v>
      </c>
    </row>
    <row r="10" spans="1:13" ht="12" x14ac:dyDescent="0.2">
      <c r="A10" s="1">
        <v>11</v>
      </c>
      <c r="B10" s="51" t="s">
        <v>124</v>
      </c>
      <c r="C10" s="52" t="s">
        <v>129</v>
      </c>
      <c r="D10" s="93"/>
      <c r="E10" s="44">
        <v>2283.4899999999998</v>
      </c>
      <c r="G10" s="79">
        <v>0</v>
      </c>
      <c r="H10" s="7">
        <v>918</v>
      </c>
      <c r="J10" s="114">
        <v>0</v>
      </c>
      <c r="K10" s="131">
        <v>0</v>
      </c>
      <c r="L10" s="148">
        <v>0</v>
      </c>
    </row>
    <row r="11" spans="1:13" ht="12" x14ac:dyDescent="0.2">
      <c r="B11" s="51" t="s">
        <v>125</v>
      </c>
      <c r="C11" s="102" t="s">
        <v>128</v>
      </c>
      <c r="D11" s="93"/>
      <c r="E11" s="44">
        <v>0</v>
      </c>
      <c r="G11" s="79">
        <v>0</v>
      </c>
      <c r="H11" s="7">
        <v>680.3</v>
      </c>
      <c r="J11" s="114">
        <v>0</v>
      </c>
      <c r="K11" s="131">
        <v>0</v>
      </c>
      <c r="L11" s="148">
        <v>0</v>
      </c>
    </row>
    <row r="12" spans="1:13" s="2" customFormat="1" ht="12" x14ac:dyDescent="0.2">
      <c r="A12" s="2">
        <v>12</v>
      </c>
      <c r="B12" s="5" t="s">
        <v>72</v>
      </c>
      <c r="C12" s="29"/>
      <c r="D12" s="94"/>
      <c r="E12" s="59">
        <f>SUM(E4:E11)</f>
        <v>74363.72</v>
      </c>
      <c r="F12" s="140"/>
      <c r="G12" s="80">
        <f>SUM(G4:G11)</f>
        <v>52165</v>
      </c>
      <c r="H12" s="59">
        <f>SUM(H4:H11)</f>
        <v>63321.840000000004</v>
      </c>
      <c r="I12" s="141"/>
      <c r="J12" s="142">
        <f>SUM(J4:J11)</f>
        <v>51565</v>
      </c>
      <c r="K12" s="142">
        <f>SUM(K4:K11)</f>
        <v>32025.42</v>
      </c>
      <c r="L12" s="80">
        <f>SUM(L4:L11)</f>
        <v>51565</v>
      </c>
      <c r="M12" s="36"/>
    </row>
    <row r="13" spans="1:13" x14ac:dyDescent="0.2">
      <c r="A13" s="1">
        <v>13</v>
      </c>
      <c r="B13" s="4"/>
      <c r="C13" s="28"/>
    </row>
    <row r="14" spans="1:13" x14ac:dyDescent="0.2">
      <c r="A14" s="1">
        <v>14</v>
      </c>
      <c r="B14" s="4" t="s">
        <v>7</v>
      </c>
      <c r="C14" s="28"/>
    </row>
    <row r="15" spans="1:13" x14ac:dyDescent="0.2">
      <c r="A15" s="1">
        <v>15</v>
      </c>
      <c r="C15" s="30" t="s">
        <v>8</v>
      </c>
      <c r="E15" s="63">
        <v>8000</v>
      </c>
      <c r="G15" s="79">
        <v>7000</v>
      </c>
      <c r="H15" s="7">
        <v>5000</v>
      </c>
      <c r="J15" s="114">
        <v>7000</v>
      </c>
      <c r="K15" s="131">
        <v>4750</v>
      </c>
      <c r="L15" s="148">
        <v>4750</v>
      </c>
    </row>
    <row r="16" spans="1:13" x14ac:dyDescent="0.2">
      <c r="A16" s="1">
        <v>16</v>
      </c>
      <c r="C16" s="30" t="s">
        <v>9</v>
      </c>
      <c r="E16" s="63">
        <v>700</v>
      </c>
      <c r="G16" s="79">
        <v>700</v>
      </c>
      <c r="H16" s="7">
        <v>800</v>
      </c>
      <c r="J16" s="114">
        <v>800</v>
      </c>
      <c r="K16" s="131">
        <v>700</v>
      </c>
      <c r="L16" s="148">
        <v>700</v>
      </c>
    </row>
    <row r="17" spans="1:13" x14ac:dyDescent="0.2">
      <c r="A17" s="1">
        <v>17</v>
      </c>
      <c r="C17" s="30" t="s">
        <v>10</v>
      </c>
      <c r="E17" s="63">
        <v>5000</v>
      </c>
      <c r="G17" s="79">
        <v>5000</v>
      </c>
      <c r="H17" s="7">
        <v>5000</v>
      </c>
      <c r="J17" s="114">
        <v>5000</v>
      </c>
      <c r="K17" s="131">
        <v>0</v>
      </c>
      <c r="L17" s="148">
        <v>5000</v>
      </c>
    </row>
    <row r="18" spans="1:13" x14ac:dyDescent="0.2">
      <c r="A18" s="1">
        <v>18</v>
      </c>
      <c r="C18" s="30" t="s">
        <v>74</v>
      </c>
      <c r="E18" s="63">
        <v>0</v>
      </c>
      <c r="G18" s="79">
        <v>0</v>
      </c>
      <c r="H18" s="7">
        <v>0</v>
      </c>
      <c r="J18" s="114">
        <v>0</v>
      </c>
      <c r="K18" s="131">
        <v>0</v>
      </c>
      <c r="L18" s="148">
        <v>0</v>
      </c>
    </row>
    <row r="19" spans="1:13" x14ac:dyDescent="0.2">
      <c r="A19" s="1">
        <v>19</v>
      </c>
      <c r="C19" s="30" t="s">
        <v>138</v>
      </c>
      <c r="E19" s="63">
        <v>0</v>
      </c>
      <c r="G19" s="79">
        <v>700</v>
      </c>
      <c r="H19" s="7">
        <v>0</v>
      </c>
      <c r="J19" s="114">
        <v>0</v>
      </c>
      <c r="K19" s="131">
        <v>0</v>
      </c>
      <c r="L19" s="148">
        <v>0</v>
      </c>
    </row>
    <row r="20" spans="1:13" x14ac:dyDescent="0.2">
      <c r="A20" s="1">
        <v>20</v>
      </c>
      <c r="C20" s="30" t="s">
        <v>92</v>
      </c>
      <c r="E20" s="63">
        <v>300</v>
      </c>
      <c r="G20" s="79">
        <v>200</v>
      </c>
      <c r="H20" s="7">
        <v>150</v>
      </c>
      <c r="J20" s="114">
        <v>150</v>
      </c>
      <c r="K20" s="131">
        <v>0</v>
      </c>
      <c r="L20" s="148">
        <v>150</v>
      </c>
    </row>
    <row r="21" spans="1:13" x14ac:dyDescent="0.2">
      <c r="A21" s="1">
        <v>21</v>
      </c>
      <c r="C21" s="31" t="s">
        <v>87</v>
      </c>
      <c r="E21" s="63">
        <v>5724.58</v>
      </c>
      <c r="G21" s="79">
        <v>5908</v>
      </c>
      <c r="H21" s="7">
        <v>5919.22</v>
      </c>
      <c r="J21" s="114">
        <v>6067</v>
      </c>
      <c r="K21" s="131">
        <v>6084.96</v>
      </c>
      <c r="L21" s="148">
        <v>6254</v>
      </c>
      <c r="M21" s="25" t="s">
        <v>148</v>
      </c>
    </row>
    <row r="22" spans="1:13" x14ac:dyDescent="0.2">
      <c r="A22" s="1">
        <v>22</v>
      </c>
      <c r="C22" s="30" t="s">
        <v>110</v>
      </c>
      <c r="E22" s="63">
        <v>550</v>
      </c>
      <c r="G22" s="79">
        <v>250</v>
      </c>
      <c r="H22" s="7">
        <v>650</v>
      </c>
      <c r="J22" s="114">
        <v>650</v>
      </c>
      <c r="K22" s="131">
        <v>600</v>
      </c>
      <c r="L22" s="148">
        <v>600</v>
      </c>
    </row>
    <row r="23" spans="1:13" x14ac:dyDescent="0.2">
      <c r="A23" s="1">
        <v>23</v>
      </c>
      <c r="C23" s="30" t="s">
        <v>113</v>
      </c>
      <c r="E23" s="63">
        <v>150</v>
      </c>
      <c r="G23" s="79">
        <v>2000</v>
      </c>
      <c r="H23" s="7">
        <v>900</v>
      </c>
      <c r="J23" s="114">
        <v>900</v>
      </c>
      <c r="K23" s="131">
        <v>0</v>
      </c>
      <c r="L23" s="148">
        <v>0</v>
      </c>
    </row>
    <row r="24" spans="1:13" x14ac:dyDescent="0.2">
      <c r="A24" s="1">
        <v>24</v>
      </c>
      <c r="C24" s="30" t="s">
        <v>94</v>
      </c>
      <c r="E24" s="63">
        <v>0</v>
      </c>
      <c r="G24" s="79">
        <v>2500</v>
      </c>
      <c r="H24" s="7">
        <v>0</v>
      </c>
      <c r="J24" s="114">
        <v>0</v>
      </c>
      <c r="K24" s="131">
        <v>3000</v>
      </c>
      <c r="L24" s="148">
        <v>0</v>
      </c>
    </row>
    <row r="25" spans="1:13" x14ac:dyDescent="0.2">
      <c r="A25" s="1">
        <v>25</v>
      </c>
      <c r="C25" s="30" t="s">
        <v>88</v>
      </c>
      <c r="E25" s="63">
        <v>0</v>
      </c>
      <c r="G25" s="79">
        <v>0</v>
      </c>
      <c r="H25" s="7">
        <v>0</v>
      </c>
      <c r="J25" s="114">
        <v>0</v>
      </c>
      <c r="K25" s="131">
        <v>0</v>
      </c>
      <c r="L25" s="148">
        <v>0</v>
      </c>
    </row>
    <row r="26" spans="1:13" s="12" customFormat="1" x14ac:dyDescent="0.2">
      <c r="A26" s="12">
        <v>26</v>
      </c>
      <c r="C26" s="30" t="s">
        <v>108</v>
      </c>
      <c r="D26" s="89"/>
      <c r="E26" s="63">
        <v>1000</v>
      </c>
      <c r="F26" s="71"/>
      <c r="G26" s="79">
        <v>0</v>
      </c>
      <c r="H26" s="7">
        <v>0</v>
      </c>
      <c r="I26" s="106"/>
      <c r="J26" s="114">
        <v>0</v>
      </c>
      <c r="K26" s="131">
        <v>0</v>
      </c>
      <c r="L26" s="148">
        <v>0</v>
      </c>
      <c r="M26" s="154"/>
    </row>
    <row r="27" spans="1:13" s="12" customFormat="1" x14ac:dyDescent="0.2">
      <c r="C27" s="30" t="s">
        <v>114</v>
      </c>
      <c r="D27" s="89"/>
      <c r="E27" s="63">
        <v>3450</v>
      </c>
      <c r="F27" s="71"/>
      <c r="G27" s="79">
        <v>0</v>
      </c>
      <c r="H27" s="7">
        <v>0</v>
      </c>
      <c r="I27" s="106"/>
      <c r="J27" s="114">
        <v>0</v>
      </c>
      <c r="K27" s="131">
        <v>0</v>
      </c>
      <c r="L27" s="148">
        <v>0</v>
      </c>
      <c r="M27" s="154"/>
    </row>
    <row r="28" spans="1:13" s="12" customFormat="1" x14ac:dyDescent="0.2">
      <c r="C28" s="30" t="s">
        <v>109</v>
      </c>
      <c r="D28" s="89"/>
      <c r="E28" s="63">
        <v>10000</v>
      </c>
      <c r="F28" s="71"/>
      <c r="G28" s="79">
        <v>0</v>
      </c>
      <c r="H28" s="7">
        <v>0</v>
      </c>
      <c r="I28" s="106"/>
      <c r="J28" s="114">
        <v>0</v>
      </c>
      <c r="K28" s="131">
        <v>0</v>
      </c>
      <c r="L28" s="148">
        <v>0</v>
      </c>
      <c r="M28" s="154"/>
    </row>
    <row r="29" spans="1:13" s="12" customFormat="1" x14ac:dyDescent="0.2">
      <c r="C29" s="30" t="s">
        <v>115</v>
      </c>
      <c r="D29" s="89"/>
      <c r="E29" s="63">
        <v>2750</v>
      </c>
      <c r="F29" s="71"/>
      <c r="G29" s="79">
        <v>0</v>
      </c>
      <c r="H29" s="7">
        <v>0</v>
      </c>
      <c r="I29" s="106"/>
      <c r="J29" s="114">
        <v>0</v>
      </c>
      <c r="K29" s="131">
        <v>0</v>
      </c>
      <c r="L29" s="148">
        <v>0</v>
      </c>
      <c r="M29" s="154"/>
    </row>
    <row r="30" spans="1:13" ht="12" x14ac:dyDescent="0.2">
      <c r="A30" s="1">
        <v>27</v>
      </c>
      <c r="B30" s="5" t="s">
        <v>11</v>
      </c>
      <c r="C30" s="29"/>
      <c r="D30" s="95"/>
      <c r="E30" s="60">
        <f>SUM(E14:E29)</f>
        <v>37624.58</v>
      </c>
      <c r="G30" s="81">
        <f>SUM(G14:G29)</f>
        <v>24258</v>
      </c>
      <c r="H30" s="86">
        <f>SUM(H14:H29)</f>
        <v>18419.22</v>
      </c>
      <c r="I30" s="108"/>
      <c r="J30" s="118">
        <f>SUM(J14:J29)</f>
        <v>20567</v>
      </c>
      <c r="K30" s="118">
        <f>SUM(K14:K29)</f>
        <v>15134.96</v>
      </c>
      <c r="L30" s="149">
        <f>SUM(L14:L29)</f>
        <v>17454</v>
      </c>
    </row>
    <row r="31" spans="1:13" x14ac:dyDescent="0.2">
      <c r="A31" s="1">
        <v>28</v>
      </c>
      <c r="B31" s="4"/>
      <c r="C31" s="28"/>
    </row>
    <row r="32" spans="1:13" x14ac:dyDescent="0.2">
      <c r="A32" s="1">
        <v>29</v>
      </c>
      <c r="B32" s="4" t="s">
        <v>12</v>
      </c>
      <c r="C32" s="28"/>
    </row>
    <row r="33" spans="1:13" x14ac:dyDescent="0.2">
      <c r="A33" s="1">
        <v>30</v>
      </c>
      <c r="C33" s="30" t="s">
        <v>97</v>
      </c>
      <c r="E33" s="63">
        <v>44</v>
      </c>
      <c r="G33" s="79">
        <v>0</v>
      </c>
      <c r="H33" s="7">
        <v>0</v>
      </c>
      <c r="J33" s="114">
        <v>0</v>
      </c>
      <c r="K33" s="131">
        <v>0</v>
      </c>
      <c r="L33" s="148">
        <v>0</v>
      </c>
    </row>
    <row r="34" spans="1:13" x14ac:dyDescent="0.2">
      <c r="A34" s="1">
        <v>31</v>
      </c>
      <c r="C34" s="30" t="s">
        <v>13</v>
      </c>
      <c r="E34" s="63">
        <v>0</v>
      </c>
      <c r="G34" s="79">
        <v>0</v>
      </c>
      <c r="H34" s="7">
        <v>1090</v>
      </c>
      <c r="J34" s="114">
        <v>0</v>
      </c>
      <c r="K34" s="131">
        <v>1592</v>
      </c>
      <c r="L34" s="148">
        <v>1000</v>
      </c>
    </row>
    <row r="35" spans="1:13" ht="12" x14ac:dyDescent="0.2">
      <c r="A35" s="1">
        <v>32</v>
      </c>
      <c r="B35" s="9" t="s">
        <v>14</v>
      </c>
      <c r="C35" s="32"/>
      <c r="D35" s="95"/>
      <c r="E35" s="60">
        <f>SUM(E33:E34)</f>
        <v>44</v>
      </c>
      <c r="G35" s="81">
        <f>SUM(G33:G34)</f>
        <v>0</v>
      </c>
      <c r="H35" s="86">
        <f>SUM(H33:H34)</f>
        <v>1090</v>
      </c>
      <c r="I35" s="108"/>
      <c r="J35" s="118">
        <f>SUM(J33:J34)</f>
        <v>0</v>
      </c>
      <c r="K35" s="118">
        <f>SUM(K33:K34)</f>
        <v>1592</v>
      </c>
      <c r="L35" s="81">
        <f>SUM(L33:L34)</f>
        <v>1000</v>
      </c>
    </row>
    <row r="36" spans="1:13" ht="11.25" customHeight="1" x14ac:dyDescent="0.2">
      <c r="A36" s="1">
        <v>33</v>
      </c>
      <c r="B36" s="10"/>
      <c r="C36" s="32"/>
    </row>
    <row r="37" spans="1:13" x14ac:dyDescent="0.2">
      <c r="A37" s="1">
        <v>34</v>
      </c>
      <c r="B37" s="4" t="s">
        <v>146</v>
      </c>
      <c r="C37" s="28"/>
      <c r="D37" s="95"/>
      <c r="E37" s="63">
        <v>1293</v>
      </c>
      <c r="G37" s="79">
        <v>1500</v>
      </c>
      <c r="H37" s="7">
        <v>805</v>
      </c>
      <c r="J37" s="114">
        <v>750</v>
      </c>
      <c r="K37" s="143">
        <v>1143.3800000000001</v>
      </c>
      <c r="L37" s="81">
        <v>1000</v>
      </c>
    </row>
    <row r="38" spans="1:13" x14ac:dyDescent="0.2">
      <c r="A38" s="1">
        <v>35</v>
      </c>
      <c r="B38" s="4"/>
      <c r="C38" s="28"/>
      <c r="D38" s="96"/>
      <c r="K38" s="143"/>
      <c r="L38" s="79"/>
    </row>
    <row r="39" spans="1:13" x14ac:dyDescent="0.2">
      <c r="A39" s="1">
        <v>36</v>
      </c>
      <c r="B39" s="4"/>
      <c r="C39" s="28"/>
      <c r="D39" s="96"/>
    </row>
    <row r="40" spans="1:13" x14ac:dyDescent="0.2">
      <c r="A40" s="1">
        <v>37</v>
      </c>
      <c r="B40" s="4" t="s">
        <v>79</v>
      </c>
      <c r="C40" s="28"/>
      <c r="E40" s="63">
        <v>562</v>
      </c>
      <c r="G40" s="79">
        <v>0</v>
      </c>
      <c r="H40" s="7">
        <v>50</v>
      </c>
      <c r="J40" s="114">
        <v>100</v>
      </c>
      <c r="K40" s="131">
        <v>100</v>
      </c>
      <c r="L40" s="148">
        <v>100</v>
      </c>
    </row>
    <row r="41" spans="1:13" x14ac:dyDescent="0.2">
      <c r="A41" s="1">
        <v>38</v>
      </c>
      <c r="B41" s="4" t="s">
        <v>70</v>
      </c>
      <c r="C41" s="103" t="s">
        <v>131</v>
      </c>
      <c r="E41" s="63">
        <v>16</v>
      </c>
      <c r="G41" s="79">
        <v>250</v>
      </c>
      <c r="H41" s="7">
        <v>3215</v>
      </c>
      <c r="I41" s="109"/>
      <c r="J41" s="114">
        <v>0</v>
      </c>
      <c r="K41" s="131">
        <v>352</v>
      </c>
      <c r="L41" s="148">
        <v>0</v>
      </c>
    </row>
    <row r="42" spans="1:13" s="48" customFormat="1" x14ac:dyDescent="0.2">
      <c r="A42" s="48">
        <v>39</v>
      </c>
      <c r="B42" s="17" t="s">
        <v>98</v>
      </c>
      <c r="C42" s="47"/>
      <c r="D42" s="96">
        <v>0</v>
      </c>
      <c r="E42" s="64">
        <v>0</v>
      </c>
      <c r="F42" s="72"/>
      <c r="G42" s="58">
        <v>0</v>
      </c>
      <c r="H42" s="44">
        <v>0</v>
      </c>
      <c r="I42" s="106"/>
      <c r="J42" s="119">
        <v>0</v>
      </c>
      <c r="K42" s="133">
        <v>0</v>
      </c>
      <c r="L42" s="58">
        <v>0</v>
      </c>
      <c r="M42" s="155"/>
    </row>
    <row r="43" spans="1:13" s="48" customFormat="1" x14ac:dyDescent="0.2">
      <c r="A43" s="48">
        <v>40</v>
      </c>
      <c r="B43" s="17" t="s">
        <v>99</v>
      </c>
      <c r="C43" s="47"/>
      <c r="D43" s="96"/>
      <c r="E43" s="64">
        <v>0</v>
      </c>
      <c r="F43" s="72"/>
      <c r="G43" s="58">
        <v>0</v>
      </c>
      <c r="H43" s="44">
        <v>0</v>
      </c>
      <c r="I43" s="106"/>
      <c r="J43" s="119">
        <v>0</v>
      </c>
      <c r="K43" s="133">
        <v>0</v>
      </c>
      <c r="L43" s="58">
        <v>0</v>
      </c>
      <c r="M43" s="155"/>
    </row>
    <row r="44" spans="1:13" x14ac:dyDescent="0.2">
      <c r="A44" s="1">
        <v>41</v>
      </c>
      <c r="B44" s="4" t="s">
        <v>15</v>
      </c>
      <c r="C44" s="28"/>
      <c r="E44" s="63">
        <v>0</v>
      </c>
      <c r="G44" s="79">
        <v>0</v>
      </c>
      <c r="H44" s="7">
        <v>100</v>
      </c>
      <c r="J44" s="114">
        <v>100</v>
      </c>
      <c r="K44" s="133">
        <v>0</v>
      </c>
      <c r="L44" s="58">
        <v>0</v>
      </c>
    </row>
    <row r="45" spans="1:13" s="40" customFormat="1" ht="12" x14ac:dyDescent="0.2">
      <c r="A45" s="40">
        <v>42</v>
      </c>
      <c r="B45" s="11" t="s">
        <v>80</v>
      </c>
      <c r="C45" s="33" t="s">
        <v>81</v>
      </c>
      <c r="D45" s="90"/>
      <c r="E45" s="76">
        <v>20000</v>
      </c>
      <c r="F45" s="73"/>
      <c r="G45" s="79">
        <v>0</v>
      </c>
      <c r="H45" s="7">
        <v>27000</v>
      </c>
      <c r="I45" s="106"/>
      <c r="J45" s="114">
        <v>0</v>
      </c>
      <c r="K45" s="133">
        <v>27000</v>
      </c>
      <c r="L45" s="58">
        <v>0</v>
      </c>
      <c r="M45" s="156"/>
    </row>
    <row r="46" spans="1:13" s="66" customFormat="1" x14ac:dyDescent="0.2">
      <c r="A46" s="66">
        <v>43</v>
      </c>
      <c r="B46" s="17" t="s">
        <v>103</v>
      </c>
      <c r="C46" s="47"/>
      <c r="D46" s="89"/>
      <c r="E46" s="64">
        <v>38281</v>
      </c>
      <c r="F46" s="71"/>
      <c r="G46" s="58">
        <v>35000</v>
      </c>
      <c r="H46" s="44">
        <v>47518.01</v>
      </c>
      <c r="I46" s="106"/>
      <c r="J46" s="119">
        <v>38000</v>
      </c>
      <c r="K46" s="133">
        <v>40450.269999999997</v>
      </c>
      <c r="L46" s="58">
        <v>40000</v>
      </c>
      <c r="M46" s="157"/>
    </row>
    <row r="47" spans="1:13" x14ac:dyDescent="0.2">
      <c r="A47" s="1">
        <v>44</v>
      </c>
      <c r="B47" s="4" t="s">
        <v>144</v>
      </c>
      <c r="C47" s="28"/>
      <c r="E47" s="63">
        <v>0</v>
      </c>
      <c r="G47" s="79">
        <v>0</v>
      </c>
      <c r="H47" s="7">
        <v>0</v>
      </c>
      <c r="J47" s="114">
        <v>0</v>
      </c>
      <c r="K47" s="133">
        <v>35.46</v>
      </c>
      <c r="L47" s="58">
        <v>0</v>
      </c>
    </row>
    <row r="48" spans="1:13" x14ac:dyDescent="0.2">
      <c r="A48" s="1">
        <v>45</v>
      </c>
      <c r="B48" s="4" t="s">
        <v>69</v>
      </c>
      <c r="C48" s="28"/>
      <c r="E48" s="63">
        <v>342.14</v>
      </c>
      <c r="G48" s="79">
        <v>100</v>
      </c>
      <c r="H48" s="7">
        <v>503.62</v>
      </c>
      <c r="J48" s="114">
        <v>350</v>
      </c>
      <c r="K48" s="133">
        <v>1891.51</v>
      </c>
      <c r="L48" s="58">
        <v>350</v>
      </c>
    </row>
    <row r="49" spans="1:13" x14ac:dyDescent="0.2">
      <c r="A49" s="1">
        <v>46</v>
      </c>
      <c r="B49" s="4" t="s">
        <v>86</v>
      </c>
      <c r="C49" s="28"/>
      <c r="E49" s="63">
        <v>0</v>
      </c>
      <c r="G49" s="79">
        <v>0</v>
      </c>
      <c r="H49" s="7">
        <v>0</v>
      </c>
      <c r="J49" s="114">
        <v>0</v>
      </c>
      <c r="K49" s="133">
        <v>0</v>
      </c>
      <c r="L49" s="58">
        <v>0</v>
      </c>
    </row>
    <row r="50" spans="1:13" x14ac:dyDescent="0.2">
      <c r="A50" s="1">
        <v>47</v>
      </c>
      <c r="B50" s="4" t="s">
        <v>16</v>
      </c>
      <c r="C50" s="28"/>
      <c r="E50" s="63">
        <v>20</v>
      </c>
      <c r="G50" s="79">
        <v>0</v>
      </c>
      <c r="H50" s="7">
        <v>50</v>
      </c>
      <c r="J50" s="114">
        <v>0</v>
      </c>
      <c r="K50" s="133">
        <v>1700.19</v>
      </c>
      <c r="L50" s="58">
        <v>0</v>
      </c>
    </row>
    <row r="51" spans="1:13" x14ac:dyDescent="0.2">
      <c r="A51" s="1">
        <v>48</v>
      </c>
      <c r="B51" s="4"/>
      <c r="C51" s="28"/>
      <c r="G51" s="82"/>
      <c r="H51" s="87"/>
      <c r="I51" s="110"/>
      <c r="J51" s="120"/>
    </row>
    <row r="52" spans="1:13" ht="12" x14ac:dyDescent="0.2">
      <c r="A52" s="1">
        <v>49</v>
      </c>
      <c r="B52" s="13" t="s">
        <v>72</v>
      </c>
      <c r="C52" s="34"/>
      <c r="D52" s="95"/>
      <c r="E52" s="60">
        <f>E12+E30+E35+E37+E40+E41+E42+E43+E44+E45+E46+E47+E48+E49+E50</f>
        <v>172546.44</v>
      </c>
      <c r="G52" s="81">
        <f>G12+G30+G35+G37+G40+G41+G42+G43+G44+G45+G46+G47+G48+G49+G50</f>
        <v>113273</v>
      </c>
      <c r="H52" s="60">
        <f>H12+H30+H35+H37+H40+H41+H42+H43+H44+H45+H46+H47+H48+H49+H50</f>
        <v>162072.69</v>
      </c>
      <c r="I52" s="130"/>
      <c r="J52" s="60">
        <f>J12+J30+J35+J37+J40+J41+J42+J43+J44+J45+J46+J47+J48+J49+J50</f>
        <v>111432</v>
      </c>
      <c r="K52" s="60">
        <f>K12+K30+K35+K37+K40+K41+K42+K43+K44+K45+K46+K47+K48+K49+K50</f>
        <v>121425.19</v>
      </c>
      <c r="L52" s="81">
        <f>L12+L30+L35+L37+L40+L41+L42+L43+L44+L45+L46+L47+L48+L49+L50</f>
        <v>111469</v>
      </c>
    </row>
    <row r="53" spans="1:13" s="18" customFormat="1" ht="15" x14ac:dyDescent="0.25">
      <c r="A53" s="18">
        <v>50</v>
      </c>
      <c r="B53" s="123"/>
      <c r="C53" s="124"/>
      <c r="D53" s="125"/>
      <c r="E53" s="126"/>
      <c r="F53" s="127"/>
      <c r="G53" s="128"/>
      <c r="H53" s="128"/>
      <c r="I53" s="129"/>
      <c r="J53" s="128"/>
      <c r="K53" s="134" t="s">
        <v>121</v>
      </c>
      <c r="L53" s="150" t="s">
        <v>121</v>
      </c>
      <c r="M53" s="158"/>
    </row>
    <row r="54" spans="1:13" ht="18.75" x14ac:dyDescent="0.3">
      <c r="A54" s="1">
        <v>51</v>
      </c>
      <c r="B54" s="53" t="s">
        <v>17</v>
      </c>
      <c r="C54" s="35"/>
    </row>
    <row r="55" spans="1:13" s="43" customFormat="1" ht="12" x14ac:dyDescent="0.2">
      <c r="A55" s="43">
        <v>52</v>
      </c>
      <c r="B55" s="41" t="s">
        <v>1</v>
      </c>
      <c r="C55" s="42"/>
      <c r="D55" s="97"/>
      <c r="E55" s="62" t="s">
        <v>105</v>
      </c>
      <c r="F55" s="69"/>
      <c r="G55" s="79" t="s">
        <v>119</v>
      </c>
      <c r="H55" s="84" t="s">
        <v>120</v>
      </c>
      <c r="I55" s="111"/>
      <c r="J55" s="121" t="s">
        <v>140</v>
      </c>
      <c r="K55" s="135" t="s">
        <v>141</v>
      </c>
      <c r="L55" s="83" t="s">
        <v>147</v>
      </c>
      <c r="M55" s="25"/>
    </row>
    <row r="56" spans="1:13" ht="12" x14ac:dyDescent="0.2">
      <c r="A56" s="1">
        <v>53</v>
      </c>
      <c r="B56" s="3"/>
      <c r="C56" s="36"/>
      <c r="D56" s="92"/>
      <c r="E56" s="101">
        <v>45291</v>
      </c>
      <c r="G56" s="83"/>
      <c r="H56" s="101">
        <v>45657</v>
      </c>
      <c r="I56" s="105"/>
      <c r="J56" s="116"/>
      <c r="K56" s="139">
        <v>45965</v>
      </c>
      <c r="L56" s="161" t="s">
        <v>156</v>
      </c>
    </row>
    <row r="57" spans="1:13" ht="16.5" customHeight="1" x14ac:dyDescent="0.2">
      <c r="A57" s="1">
        <v>54</v>
      </c>
      <c r="B57" s="4" t="s">
        <v>18</v>
      </c>
      <c r="C57" s="30" t="s">
        <v>143</v>
      </c>
      <c r="E57" s="63">
        <v>43379.96</v>
      </c>
      <c r="G57" s="79">
        <v>44681</v>
      </c>
      <c r="H57" s="7">
        <v>42962.5</v>
      </c>
      <c r="J57" s="7">
        <v>30000</v>
      </c>
      <c r="K57" s="136">
        <v>30700.74</v>
      </c>
      <c r="L57" s="151">
        <v>41200</v>
      </c>
    </row>
    <row r="58" spans="1:13" s="18" customFormat="1" ht="15" customHeight="1" x14ac:dyDescent="0.2">
      <c r="A58" s="18">
        <v>55</v>
      </c>
      <c r="C58" s="61" t="s">
        <v>150</v>
      </c>
      <c r="D58" s="89"/>
      <c r="E58" s="64">
        <v>18901.169999999998</v>
      </c>
      <c r="F58" s="70"/>
      <c r="G58" s="58">
        <v>20595</v>
      </c>
      <c r="H58" s="7">
        <v>17556.7</v>
      </c>
      <c r="I58" s="106"/>
      <c r="J58" s="7">
        <v>17728</v>
      </c>
      <c r="K58" s="136">
        <v>8101.25</v>
      </c>
      <c r="L58" s="151">
        <v>11570</v>
      </c>
      <c r="M58" s="160" t="s">
        <v>151</v>
      </c>
    </row>
    <row r="59" spans="1:13" x14ac:dyDescent="0.2">
      <c r="A59" s="1">
        <v>56</v>
      </c>
      <c r="C59" s="30" t="s">
        <v>102</v>
      </c>
      <c r="E59" s="63">
        <v>808</v>
      </c>
      <c r="G59" s="79">
        <v>1000</v>
      </c>
      <c r="H59" s="7">
        <v>1440</v>
      </c>
      <c r="J59" s="7">
        <v>1080</v>
      </c>
      <c r="K59" s="136">
        <v>3066</v>
      </c>
      <c r="L59" s="151">
        <v>3648</v>
      </c>
      <c r="M59" s="25" t="s">
        <v>153</v>
      </c>
    </row>
    <row r="60" spans="1:13" x14ac:dyDescent="0.2">
      <c r="A60" s="1">
        <v>58</v>
      </c>
      <c r="C60" s="30" t="s">
        <v>19</v>
      </c>
      <c r="E60" s="63">
        <v>5000</v>
      </c>
      <c r="G60" s="79">
        <v>5000</v>
      </c>
      <c r="H60" s="7">
        <v>0</v>
      </c>
      <c r="J60" s="7">
        <v>0</v>
      </c>
      <c r="K60" s="136">
        <v>0</v>
      </c>
      <c r="L60" s="151">
        <v>0</v>
      </c>
    </row>
    <row r="61" spans="1:13" s="18" customFormat="1" x14ac:dyDescent="0.2">
      <c r="A61" s="18">
        <v>59</v>
      </c>
      <c r="C61" s="61" t="s">
        <v>101</v>
      </c>
      <c r="D61" s="89"/>
      <c r="E61" s="64">
        <v>0</v>
      </c>
      <c r="F61" s="70"/>
      <c r="G61" s="58">
        <v>1300</v>
      </c>
      <c r="H61" s="7">
        <v>0</v>
      </c>
      <c r="I61" s="106"/>
      <c r="J61" s="7">
        <v>0</v>
      </c>
      <c r="K61" s="136">
        <v>0</v>
      </c>
      <c r="L61" s="151">
        <v>0</v>
      </c>
      <c r="M61" s="158"/>
    </row>
    <row r="62" spans="1:13" x14ac:dyDescent="0.2">
      <c r="A62" s="1">
        <v>60</v>
      </c>
      <c r="C62" s="30" t="s">
        <v>76</v>
      </c>
      <c r="E62" s="63">
        <v>3420</v>
      </c>
      <c r="G62" s="79">
        <v>4760</v>
      </c>
      <c r="H62" s="7">
        <v>4160</v>
      </c>
      <c r="J62" s="7">
        <v>4160</v>
      </c>
      <c r="K62" s="136">
        <v>720</v>
      </c>
      <c r="L62" s="151">
        <v>0</v>
      </c>
    </row>
    <row r="63" spans="1:13" ht="14.25" customHeight="1" x14ac:dyDescent="0.2">
      <c r="A63" s="1">
        <v>61</v>
      </c>
      <c r="C63" s="30" t="s">
        <v>127</v>
      </c>
      <c r="E63" s="63">
        <v>5025.16</v>
      </c>
      <c r="G63" s="79">
        <v>5725</v>
      </c>
      <c r="H63" s="7">
        <v>5780.09</v>
      </c>
      <c r="J63" s="7">
        <v>6072</v>
      </c>
      <c r="K63" s="136">
        <v>3554.34</v>
      </c>
      <c r="L63" s="151">
        <v>6252</v>
      </c>
    </row>
    <row r="64" spans="1:13" ht="14.25" customHeight="1" x14ac:dyDescent="0.2">
      <c r="A64" s="1">
        <v>62</v>
      </c>
      <c r="C64" s="30" t="s">
        <v>126</v>
      </c>
      <c r="E64" s="63">
        <v>10776.31</v>
      </c>
      <c r="G64" s="79">
        <v>12281</v>
      </c>
      <c r="H64" s="7">
        <v>12011.74</v>
      </c>
      <c r="J64" s="7">
        <v>12165</v>
      </c>
      <c r="K64" s="136">
        <v>9744.92</v>
      </c>
      <c r="L64" s="151">
        <v>12530</v>
      </c>
    </row>
    <row r="65" spans="1:12" x14ac:dyDescent="0.2">
      <c r="A65" s="1">
        <v>63</v>
      </c>
      <c r="C65" s="30" t="s">
        <v>71</v>
      </c>
      <c r="E65" s="63">
        <v>11880</v>
      </c>
      <c r="G65" s="79">
        <v>11000</v>
      </c>
      <c r="H65" s="7">
        <v>11240</v>
      </c>
      <c r="J65" s="7">
        <v>11004</v>
      </c>
      <c r="K65" s="136">
        <v>9983.92</v>
      </c>
      <c r="L65" s="151">
        <v>12000</v>
      </c>
    </row>
    <row r="66" spans="1:12" x14ac:dyDescent="0.2">
      <c r="A66" s="1">
        <v>64</v>
      </c>
      <c r="C66" s="30" t="s">
        <v>106</v>
      </c>
      <c r="E66" s="63">
        <v>7626.21</v>
      </c>
      <c r="G66" s="79">
        <v>4000</v>
      </c>
      <c r="H66" s="7">
        <v>1804.06</v>
      </c>
      <c r="J66" s="7">
        <v>2000</v>
      </c>
      <c r="K66" s="136">
        <v>1370.95</v>
      </c>
      <c r="L66" s="151">
        <v>0</v>
      </c>
    </row>
    <row r="67" spans="1:12" x14ac:dyDescent="0.2">
      <c r="A67" s="1">
        <v>65</v>
      </c>
      <c r="C67" s="30" t="s">
        <v>90</v>
      </c>
      <c r="E67" s="63">
        <v>0</v>
      </c>
      <c r="G67" s="79">
        <v>0</v>
      </c>
      <c r="H67" s="7">
        <v>0</v>
      </c>
      <c r="J67" s="7">
        <v>0</v>
      </c>
      <c r="K67" s="136">
        <v>0</v>
      </c>
      <c r="L67" s="151">
        <v>0</v>
      </c>
    </row>
    <row r="68" spans="1:12" x14ac:dyDescent="0.2">
      <c r="A68" s="1">
        <v>66</v>
      </c>
      <c r="C68" s="30" t="s">
        <v>91</v>
      </c>
      <c r="E68" s="63">
        <v>0</v>
      </c>
      <c r="G68" s="79">
        <v>0</v>
      </c>
      <c r="H68" s="7">
        <v>0</v>
      </c>
      <c r="J68" s="7">
        <v>0</v>
      </c>
      <c r="K68" s="136">
        <v>0</v>
      </c>
      <c r="L68" s="151">
        <v>0</v>
      </c>
    </row>
    <row r="69" spans="1:12" x14ac:dyDescent="0.2">
      <c r="A69" s="1">
        <v>67</v>
      </c>
      <c r="C69" s="30"/>
      <c r="J69" s="7"/>
      <c r="K69" s="136">
        <v>0</v>
      </c>
      <c r="L69" s="151">
        <v>0</v>
      </c>
    </row>
    <row r="70" spans="1:12" ht="12" x14ac:dyDescent="0.2">
      <c r="A70" s="1">
        <v>68</v>
      </c>
      <c r="C70" s="30" t="s">
        <v>21</v>
      </c>
      <c r="E70" s="1">
        <v>8450.98</v>
      </c>
      <c r="G70" s="79">
        <v>8202.32</v>
      </c>
      <c r="H70" s="7">
        <v>7517.06</v>
      </c>
      <c r="J70" s="7">
        <v>6964</v>
      </c>
      <c r="K70" s="145">
        <v>5139.74</v>
      </c>
      <c r="L70" s="151">
        <v>6671</v>
      </c>
    </row>
    <row r="71" spans="1:12" ht="12" x14ac:dyDescent="0.2">
      <c r="A71" s="1">
        <v>69</v>
      </c>
      <c r="B71" s="9" t="s">
        <v>22</v>
      </c>
      <c r="C71" s="29"/>
      <c r="D71" s="94"/>
      <c r="E71" s="60">
        <f>SUM(E57:E70)</f>
        <v>115267.79000000001</v>
      </c>
      <c r="G71" s="81">
        <f>SUM(G57:G70)</f>
        <v>118544.32000000001</v>
      </c>
      <c r="H71" s="81">
        <f>SUM(H57:H70)</f>
        <v>104472.15</v>
      </c>
      <c r="I71" s="112"/>
      <c r="J71" s="122">
        <f>SUM(J57:J70)</f>
        <v>91173</v>
      </c>
      <c r="K71" s="81">
        <f>SUM(K57:K70)</f>
        <v>72381.86</v>
      </c>
      <c r="L71" s="81">
        <f>SUM(L57:L70)</f>
        <v>93871</v>
      </c>
    </row>
    <row r="72" spans="1:12" ht="15" customHeight="1" x14ac:dyDescent="0.2">
      <c r="A72" s="1">
        <v>70</v>
      </c>
      <c r="B72" s="6"/>
      <c r="C72" s="28"/>
    </row>
    <row r="73" spans="1:12" x14ac:dyDescent="0.2">
      <c r="A73" s="1">
        <v>71</v>
      </c>
      <c r="B73" s="6" t="s">
        <v>23</v>
      </c>
      <c r="C73" s="28"/>
    </row>
    <row r="74" spans="1:12" x14ac:dyDescent="0.2">
      <c r="A74" s="1">
        <v>72</v>
      </c>
      <c r="C74" s="28" t="s">
        <v>24</v>
      </c>
      <c r="E74" s="63">
        <v>4327.9110000000001</v>
      </c>
      <c r="G74" s="79">
        <v>4500</v>
      </c>
      <c r="H74" s="7">
        <v>4781.93</v>
      </c>
      <c r="J74" s="114">
        <v>5100</v>
      </c>
      <c r="K74" s="131">
        <v>5187.8999999999996</v>
      </c>
      <c r="L74" s="148">
        <v>5187.8999999999996</v>
      </c>
    </row>
    <row r="75" spans="1:12" ht="13.5" customHeight="1" x14ac:dyDescent="0.2">
      <c r="A75" s="1">
        <v>73</v>
      </c>
      <c r="C75" s="28" t="s">
        <v>25</v>
      </c>
      <c r="E75" s="63">
        <v>1010.8</v>
      </c>
      <c r="G75" s="79">
        <v>900</v>
      </c>
      <c r="H75" s="7">
        <v>1299</v>
      </c>
      <c r="J75" s="114">
        <v>1200</v>
      </c>
      <c r="K75" s="131">
        <v>615</v>
      </c>
      <c r="L75" s="148">
        <v>600</v>
      </c>
    </row>
    <row r="76" spans="1:12" x14ac:dyDescent="0.2">
      <c r="A76" s="1">
        <v>74</v>
      </c>
      <c r="C76" s="28" t="s">
        <v>26</v>
      </c>
      <c r="E76" s="63">
        <v>0</v>
      </c>
      <c r="G76" s="79">
        <v>900</v>
      </c>
      <c r="H76" s="7">
        <v>824.08</v>
      </c>
      <c r="J76" s="114">
        <v>900</v>
      </c>
      <c r="K76" s="131">
        <v>669.3</v>
      </c>
      <c r="L76" s="148">
        <v>600</v>
      </c>
    </row>
    <row r="77" spans="1:12" x14ac:dyDescent="0.2">
      <c r="A77" s="1">
        <v>75</v>
      </c>
      <c r="C77" s="28" t="s">
        <v>27</v>
      </c>
      <c r="E77" s="63">
        <v>1080</v>
      </c>
      <c r="G77" s="79">
        <v>1080</v>
      </c>
      <c r="H77" s="7">
        <v>1080</v>
      </c>
      <c r="J77" s="114">
        <v>1080</v>
      </c>
      <c r="K77" s="131">
        <v>0</v>
      </c>
      <c r="L77" s="148">
        <v>0</v>
      </c>
    </row>
    <row r="78" spans="1:12" ht="12" x14ac:dyDescent="0.2">
      <c r="A78" s="1">
        <v>76</v>
      </c>
      <c r="B78" s="14" t="s">
        <v>28</v>
      </c>
      <c r="C78" s="29"/>
      <c r="D78" s="94"/>
      <c r="E78" s="59">
        <f>SUM(E74:E77)</f>
        <v>6418.7110000000002</v>
      </c>
      <c r="G78" s="80">
        <f>SUM(G74:G77)</f>
        <v>7380</v>
      </c>
      <c r="H78" s="85">
        <f>SUM(H74:H77)</f>
        <v>7985.01</v>
      </c>
      <c r="I78" s="107"/>
      <c r="J78" s="117">
        <f>SUM(J74:J77)</f>
        <v>8280</v>
      </c>
      <c r="K78" s="117">
        <f>SUM(K74:K77)</f>
        <v>6472.2</v>
      </c>
      <c r="L78" s="152">
        <f>SUM(L74:L77)</f>
        <v>6387.9</v>
      </c>
    </row>
    <row r="79" spans="1:12" x14ac:dyDescent="0.2">
      <c r="A79" s="1">
        <v>77</v>
      </c>
      <c r="C79" s="28"/>
    </row>
    <row r="80" spans="1:12" x14ac:dyDescent="0.2">
      <c r="A80" s="1">
        <v>78</v>
      </c>
      <c r="B80" s="4" t="s">
        <v>29</v>
      </c>
      <c r="C80" s="28"/>
    </row>
    <row r="81" spans="1:12" x14ac:dyDescent="0.2">
      <c r="A81" s="1">
        <v>79</v>
      </c>
      <c r="B81" s="12"/>
      <c r="C81" s="30" t="s">
        <v>30</v>
      </c>
      <c r="E81" s="63">
        <v>5391.78</v>
      </c>
      <c r="G81" s="79">
        <v>6000</v>
      </c>
      <c r="H81" s="7">
        <v>6082.66</v>
      </c>
      <c r="J81" s="114">
        <v>7000</v>
      </c>
      <c r="K81" s="131">
        <v>4571.41</v>
      </c>
      <c r="L81" s="148">
        <v>6000</v>
      </c>
    </row>
    <row r="82" spans="1:12" x14ac:dyDescent="0.2">
      <c r="A82" s="1">
        <v>80</v>
      </c>
      <c r="B82" s="12"/>
      <c r="C82" s="28" t="s">
        <v>31</v>
      </c>
      <c r="E82" s="63">
        <v>407.86</v>
      </c>
      <c r="G82" s="79">
        <v>250</v>
      </c>
      <c r="H82" s="7">
        <v>205.95</v>
      </c>
      <c r="J82" s="114">
        <v>200</v>
      </c>
      <c r="K82" s="131">
        <v>320.89999999999998</v>
      </c>
      <c r="L82" s="148">
        <v>350</v>
      </c>
    </row>
    <row r="83" spans="1:12" x14ac:dyDescent="0.2">
      <c r="A83" s="1">
        <v>81</v>
      </c>
      <c r="B83" s="12"/>
      <c r="C83" s="28" t="s">
        <v>32</v>
      </c>
      <c r="E83" s="63">
        <v>2.4900000000000002</v>
      </c>
      <c r="G83" s="79">
        <v>0</v>
      </c>
      <c r="H83" s="7">
        <v>0</v>
      </c>
      <c r="J83" s="114">
        <v>0</v>
      </c>
      <c r="K83" s="131">
        <v>0</v>
      </c>
      <c r="L83" s="148">
        <v>0</v>
      </c>
    </row>
    <row r="84" spans="1:12" ht="12" x14ac:dyDescent="0.2">
      <c r="A84" s="1">
        <v>82</v>
      </c>
      <c r="B84" s="5" t="s">
        <v>33</v>
      </c>
      <c r="C84" s="29"/>
      <c r="D84" s="95"/>
      <c r="E84" s="60">
        <f>SUM(E81:E83)</f>
        <v>5802.1299999999992</v>
      </c>
      <c r="G84" s="81">
        <f>SUM(G81:G83)</f>
        <v>6250</v>
      </c>
      <c r="H84" s="86">
        <f>SUM(H81:H83)</f>
        <v>6288.61</v>
      </c>
      <c r="I84" s="108"/>
      <c r="J84" s="118">
        <f>SUM(J81:J83)</f>
        <v>7200</v>
      </c>
      <c r="K84" s="118">
        <f>SUM(K81:K83)</f>
        <v>4892.3099999999995</v>
      </c>
      <c r="L84" s="149">
        <f>SUM(L81:L83)</f>
        <v>6350</v>
      </c>
    </row>
    <row r="85" spans="1:12" x14ac:dyDescent="0.2">
      <c r="A85" s="1">
        <v>83</v>
      </c>
      <c r="B85" s="4"/>
      <c r="C85" s="28"/>
    </row>
    <row r="86" spans="1:12" x14ac:dyDescent="0.2">
      <c r="A86" s="1">
        <v>84</v>
      </c>
      <c r="B86" s="4" t="s">
        <v>34</v>
      </c>
      <c r="C86" s="30" t="s">
        <v>100</v>
      </c>
      <c r="E86" s="63">
        <v>500</v>
      </c>
      <c r="G86" s="79">
        <v>500</v>
      </c>
      <c r="H86" s="7">
        <v>500</v>
      </c>
      <c r="J86" s="114">
        <v>0</v>
      </c>
      <c r="K86" s="131">
        <v>0</v>
      </c>
      <c r="L86" s="148">
        <v>0</v>
      </c>
    </row>
    <row r="87" spans="1:12" x14ac:dyDescent="0.2">
      <c r="A87" s="1">
        <v>85</v>
      </c>
      <c r="C87" s="30" t="s">
        <v>82</v>
      </c>
      <c r="E87" s="63">
        <v>70</v>
      </c>
      <c r="G87" s="79">
        <v>140</v>
      </c>
      <c r="H87" s="7">
        <v>70</v>
      </c>
      <c r="J87" s="114">
        <v>70</v>
      </c>
      <c r="K87" s="131">
        <v>70</v>
      </c>
      <c r="L87" s="148">
        <v>70</v>
      </c>
    </row>
    <row r="88" spans="1:12" x14ac:dyDescent="0.2">
      <c r="A88" s="1">
        <v>86</v>
      </c>
      <c r="C88" s="30" t="s">
        <v>35</v>
      </c>
      <c r="E88" s="63">
        <v>983.24</v>
      </c>
      <c r="G88" s="79">
        <v>1000</v>
      </c>
      <c r="H88" s="7">
        <v>1032.4000000000001</v>
      </c>
      <c r="J88" s="114">
        <v>1200</v>
      </c>
      <c r="K88" s="131">
        <v>1053.05</v>
      </c>
      <c r="L88" s="148">
        <v>1100</v>
      </c>
    </row>
    <row r="89" spans="1:12" x14ac:dyDescent="0.2">
      <c r="A89" s="1">
        <v>87</v>
      </c>
      <c r="C89" s="30" t="s">
        <v>133</v>
      </c>
      <c r="E89" s="63">
        <v>0</v>
      </c>
      <c r="G89" s="79">
        <v>0</v>
      </c>
      <c r="H89" s="7">
        <v>0</v>
      </c>
      <c r="J89" s="114">
        <v>0</v>
      </c>
      <c r="K89" s="131">
        <v>0</v>
      </c>
      <c r="L89" s="148">
        <v>0</v>
      </c>
    </row>
    <row r="90" spans="1:12" x14ac:dyDescent="0.2">
      <c r="A90" s="1">
        <v>88</v>
      </c>
      <c r="C90" s="30" t="s">
        <v>36</v>
      </c>
      <c r="E90" s="63">
        <v>0</v>
      </c>
      <c r="G90" s="79">
        <v>0</v>
      </c>
      <c r="H90" s="7">
        <v>0</v>
      </c>
      <c r="J90" s="114">
        <v>0</v>
      </c>
      <c r="K90" s="131">
        <v>200</v>
      </c>
      <c r="L90" s="148">
        <v>200</v>
      </c>
    </row>
    <row r="91" spans="1:12" ht="12" x14ac:dyDescent="0.2">
      <c r="A91" s="1">
        <v>89</v>
      </c>
      <c r="B91" s="9" t="s">
        <v>37</v>
      </c>
      <c r="C91" s="32"/>
      <c r="D91" s="95"/>
      <c r="E91" s="60">
        <f>SUM(E86:E90)</f>
        <v>1553.24</v>
      </c>
      <c r="G91" s="81">
        <f>SUM(E86:E90)</f>
        <v>1553.24</v>
      </c>
      <c r="H91" s="81">
        <f>SUM(H86:H90)</f>
        <v>1602.4</v>
      </c>
      <c r="I91" s="112"/>
      <c r="J91" s="122">
        <f>SUM(J86:J90)</f>
        <v>1270</v>
      </c>
      <c r="K91" s="122">
        <f>SUM(K86:K90)</f>
        <v>1323.05</v>
      </c>
      <c r="L91" s="81">
        <f>SUM(L86:L90)</f>
        <v>1370</v>
      </c>
    </row>
    <row r="92" spans="1:12" x14ac:dyDescent="0.2">
      <c r="A92" s="1">
        <v>90</v>
      </c>
      <c r="B92" s="15"/>
      <c r="C92" s="37"/>
    </row>
    <row r="93" spans="1:12" x14ac:dyDescent="0.2">
      <c r="A93" s="1">
        <v>91</v>
      </c>
      <c r="B93" s="8" t="s">
        <v>38</v>
      </c>
      <c r="C93" s="30" t="s">
        <v>139</v>
      </c>
      <c r="E93" s="63">
        <v>0</v>
      </c>
      <c r="G93" s="7">
        <v>800</v>
      </c>
      <c r="H93" s="7">
        <v>800</v>
      </c>
      <c r="J93" s="114">
        <v>800</v>
      </c>
      <c r="K93" s="131">
        <v>0</v>
      </c>
      <c r="L93" s="148">
        <v>700</v>
      </c>
    </row>
    <row r="94" spans="1:12" x14ac:dyDescent="0.2">
      <c r="A94" s="1">
        <v>92</v>
      </c>
      <c r="B94" s="2"/>
      <c r="C94" s="31" t="s">
        <v>145</v>
      </c>
      <c r="E94" s="63">
        <v>480</v>
      </c>
      <c r="G94" s="79">
        <v>600</v>
      </c>
      <c r="H94" s="7">
        <v>0</v>
      </c>
      <c r="J94" s="114">
        <v>0</v>
      </c>
      <c r="K94" s="131">
        <v>1111</v>
      </c>
      <c r="L94" s="148">
        <v>1000</v>
      </c>
    </row>
    <row r="95" spans="1:12" x14ac:dyDescent="0.2">
      <c r="A95" s="1">
        <v>93</v>
      </c>
      <c r="B95" s="2"/>
      <c r="C95" s="31" t="s">
        <v>116</v>
      </c>
      <c r="E95" s="63">
        <v>289.94</v>
      </c>
      <c r="G95" s="79">
        <v>1000</v>
      </c>
      <c r="H95" s="7">
        <v>0</v>
      </c>
      <c r="J95" s="114">
        <v>0</v>
      </c>
      <c r="K95" s="131">
        <v>250</v>
      </c>
      <c r="L95" s="148">
        <v>0</v>
      </c>
    </row>
    <row r="96" spans="1:12" x14ac:dyDescent="0.2">
      <c r="A96" s="1">
        <v>95</v>
      </c>
      <c r="B96" s="2"/>
      <c r="C96" s="31" t="s">
        <v>142</v>
      </c>
      <c r="E96" s="63">
        <v>0</v>
      </c>
      <c r="G96" s="79">
        <v>0</v>
      </c>
      <c r="H96" s="7">
        <v>4055.58</v>
      </c>
      <c r="J96" s="114">
        <v>0</v>
      </c>
      <c r="K96" s="131">
        <v>919.38</v>
      </c>
      <c r="L96" s="148">
        <v>0</v>
      </c>
    </row>
    <row r="97" spans="1:13" x14ac:dyDescent="0.2">
      <c r="A97" s="1">
        <v>96</v>
      </c>
      <c r="B97" s="2"/>
      <c r="C97" s="31" t="s">
        <v>134</v>
      </c>
      <c r="E97" s="63">
        <v>1350</v>
      </c>
      <c r="G97" s="79">
        <v>500</v>
      </c>
      <c r="H97" s="7">
        <v>1900</v>
      </c>
      <c r="I97" s="113"/>
      <c r="J97" s="114">
        <v>1550</v>
      </c>
      <c r="K97" s="131">
        <v>750</v>
      </c>
      <c r="L97" s="148">
        <v>750</v>
      </c>
    </row>
    <row r="98" spans="1:13" x14ac:dyDescent="0.2">
      <c r="A98" s="1">
        <v>97</v>
      </c>
      <c r="B98" s="2"/>
      <c r="C98" s="31" t="s">
        <v>89</v>
      </c>
      <c r="E98" s="63">
        <v>1171.6400000000001</v>
      </c>
      <c r="G98" s="79">
        <v>1200</v>
      </c>
      <c r="H98" s="7">
        <v>1824.37</v>
      </c>
      <c r="J98" s="114">
        <v>1825</v>
      </c>
      <c r="K98" s="131">
        <v>841.95</v>
      </c>
      <c r="L98" s="148">
        <v>900</v>
      </c>
    </row>
    <row r="99" spans="1:13" s="12" customFormat="1" x14ac:dyDescent="0.2">
      <c r="A99" s="12">
        <v>98</v>
      </c>
      <c r="B99" s="3"/>
      <c r="C99" s="31" t="s">
        <v>78</v>
      </c>
      <c r="D99" s="89"/>
      <c r="E99" s="63">
        <v>254.03</v>
      </c>
      <c r="F99" s="71"/>
      <c r="G99" s="79">
        <v>0</v>
      </c>
      <c r="H99" s="7">
        <v>0</v>
      </c>
      <c r="I99" s="106"/>
      <c r="J99" s="114">
        <v>0</v>
      </c>
      <c r="K99" s="131">
        <v>280</v>
      </c>
      <c r="L99" s="148">
        <v>0</v>
      </c>
      <c r="M99" s="154"/>
    </row>
    <row r="100" spans="1:13" s="12" customFormat="1" x14ac:dyDescent="0.2">
      <c r="A100" s="12">
        <v>99</v>
      </c>
      <c r="B100" s="3"/>
      <c r="C100" s="31" t="s">
        <v>96</v>
      </c>
      <c r="D100" s="89"/>
      <c r="E100" s="63">
        <v>72</v>
      </c>
      <c r="F100" s="71"/>
      <c r="G100" s="79">
        <v>0</v>
      </c>
      <c r="H100" s="7">
        <v>0</v>
      </c>
      <c r="I100" s="106"/>
      <c r="J100" s="114">
        <v>0</v>
      </c>
      <c r="K100" s="131">
        <v>0</v>
      </c>
      <c r="L100" s="148">
        <v>0</v>
      </c>
      <c r="M100" s="154"/>
    </row>
    <row r="101" spans="1:13" s="40" customFormat="1" x14ac:dyDescent="0.2">
      <c r="A101" s="12">
        <v>100</v>
      </c>
      <c r="B101" s="20"/>
      <c r="C101" s="68" t="s">
        <v>95</v>
      </c>
      <c r="D101" s="88"/>
      <c r="E101" s="63">
        <v>0</v>
      </c>
      <c r="F101" s="74"/>
      <c r="G101" s="79">
        <v>0</v>
      </c>
      <c r="H101" s="7">
        <v>0</v>
      </c>
      <c r="I101" s="106"/>
      <c r="J101" s="114">
        <v>0</v>
      </c>
      <c r="K101" s="131">
        <v>0</v>
      </c>
      <c r="L101" s="148">
        <v>0</v>
      </c>
      <c r="M101" s="156"/>
    </row>
    <row r="102" spans="1:13" s="12" customFormat="1" x14ac:dyDescent="0.2">
      <c r="A102" s="12">
        <v>101</v>
      </c>
      <c r="B102" s="3"/>
      <c r="C102" s="31" t="s">
        <v>107</v>
      </c>
      <c r="D102" s="89">
        <v>0</v>
      </c>
      <c r="E102" s="63">
        <v>60.44</v>
      </c>
      <c r="F102" s="71"/>
      <c r="G102" s="79">
        <v>1000</v>
      </c>
      <c r="H102" s="7">
        <v>0</v>
      </c>
      <c r="I102" s="106"/>
      <c r="J102" s="114">
        <v>1000</v>
      </c>
      <c r="K102" s="131">
        <v>0</v>
      </c>
      <c r="L102" s="148">
        <v>0</v>
      </c>
      <c r="M102" s="154"/>
    </row>
    <row r="103" spans="1:13" s="12" customFormat="1" x14ac:dyDescent="0.2">
      <c r="B103" s="3"/>
      <c r="C103" s="31" t="s">
        <v>118</v>
      </c>
      <c r="D103" s="89"/>
      <c r="E103" s="63">
        <v>0</v>
      </c>
      <c r="F103" s="71"/>
      <c r="G103" s="79">
        <v>1920</v>
      </c>
      <c r="H103" s="7">
        <v>0</v>
      </c>
      <c r="I103" s="106"/>
      <c r="J103" s="114">
        <v>1920</v>
      </c>
      <c r="K103" s="131">
        <v>0</v>
      </c>
      <c r="L103" s="148">
        <v>0</v>
      </c>
      <c r="M103" s="154"/>
    </row>
    <row r="104" spans="1:13" s="12" customFormat="1" x14ac:dyDescent="0.2">
      <c r="A104" s="12">
        <v>102</v>
      </c>
      <c r="B104" s="3"/>
      <c r="C104" s="31" t="s">
        <v>154</v>
      </c>
      <c r="D104" s="89"/>
      <c r="E104" s="63">
        <v>0</v>
      </c>
      <c r="F104" s="71"/>
      <c r="G104" s="79">
        <v>0</v>
      </c>
      <c r="H104" s="7">
        <v>52.5</v>
      </c>
      <c r="I104" s="106"/>
      <c r="J104" s="114">
        <v>0</v>
      </c>
      <c r="K104" s="131">
        <v>0</v>
      </c>
      <c r="L104" s="148">
        <v>52.5</v>
      </c>
      <c r="M104" s="154"/>
    </row>
    <row r="105" spans="1:13" s="12" customFormat="1" x14ac:dyDescent="0.2">
      <c r="B105" s="3"/>
      <c r="C105" s="31" t="s">
        <v>137</v>
      </c>
      <c r="D105" s="89"/>
      <c r="E105" s="63">
        <v>2750</v>
      </c>
      <c r="F105" s="71"/>
      <c r="G105" s="79">
        <v>0</v>
      </c>
      <c r="H105" s="7">
        <v>0</v>
      </c>
      <c r="I105" s="106"/>
      <c r="J105" s="114">
        <v>0</v>
      </c>
      <c r="K105" s="131">
        <v>0</v>
      </c>
      <c r="L105" s="148">
        <v>0</v>
      </c>
      <c r="M105" s="154"/>
    </row>
    <row r="106" spans="1:13" ht="12" x14ac:dyDescent="0.2">
      <c r="A106" s="1">
        <v>103</v>
      </c>
      <c r="B106" s="16" t="s">
        <v>39</v>
      </c>
      <c r="C106" s="38"/>
      <c r="D106" s="95"/>
      <c r="E106" s="60">
        <f>SUM(E93:E105)</f>
        <v>6428.05</v>
      </c>
      <c r="G106" s="81">
        <f>SUM(G93:G105)</f>
        <v>7020</v>
      </c>
      <c r="H106" s="86">
        <f>SUM(H93:H105)</f>
        <v>8632.4500000000007</v>
      </c>
      <c r="I106" s="108"/>
      <c r="J106" s="118">
        <f>SUM(J93:J105)</f>
        <v>7095</v>
      </c>
      <c r="K106" s="118">
        <f>SUM(K93:K105)</f>
        <v>4152.33</v>
      </c>
      <c r="L106" s="149">
        <f>SUM(L93:L105)</f>
        <v>3402.5</v>
      </c>
    </row>
    <row r="107" spans="1:13" x14ac:dyDescent="0.2">
      <c r="A107" s="1">
        <v>104</v>
      </c>
      <c r="B107" s="8" t="s">
        <v>40</v>
      </c>
      <c r="C107" s="31"/>
    </row>
    <row r="108" spans="1:13" x14ac:dyDescent="0.2">
      <c r="A108" s="1">
        <v>105</v>
      </c>
      <c r="B108" s="4" t="s">
        <v>41</v>
      </c>
      <c r="C108" s="31" t="s">
        <v>42</v>
      </c>
      <c r="E108" s="77">
        <v>1990.62</v>
      </c>
      <c r="F108" s="70" t="s">
        <v>117</v>
      </c>
      <c r="G108" s="79">
        <v>2500</v>
      </c>
      <c r="H108" s="7">
        <v>1709.04</v>
      </c>
      <c r="J108" s="114">
        <v>2000</v>
      </c>
      <c r="K108" s="131">
        <v>3709.64</v>
      </c>
      <c r="L108" s="148">
        <v>2500</v>
      </c>
    </row>
    <row r="109" spans="1:13" x14ac:dyDescent="0.2">
      <c r="A109" s="1">
        <v>106</v>
      </c>
      <c r="C109" s="31" t="s">
        <v>43</v>
      </c>
      <c r="E109" s="63">
        <v>0</v>
      </c>
      <c r="G109" s="79">
        <v>0</v>
      </c>
      <c r="H109" s="7">
        <v>0</v>
      </c>
      <c r="J109" s="114">
        <v>0</v>
      </c>
      <c r="K109" s="131">
        <v>0</v>
      </c>
      <c r="L109" s="148">
        <v>0</v>
      </c>
    </row>
    <row r="110" spans="1:13" x14ac:dyDescent="0.2">
      <c r="A110" s="1">
        <v>107</v>
      </c>
      <c r="C110" s="31" t="s">
        <v>44</v>
      </c>
      <c r="E110" s="63">
        <v>7764.63</v>
      </c>
      <c r="G110" s="79">
        <v>8000</v>
      </c>
      <c r="H110" s="7">
        <v>5689.36</v>
      </c>
      <c r="J110" s="114">
        <v>8000</v>
      </c>
      <c r="K110" s="131">
        <v>3947.58</v>
      </c>
      <c r="L110" s="148">
        <v>7000</v>
      </c>
    </row>
    <row r="111" spans="1:13" x14ac:dyDescent="0.2">
      <c r="A111" s="1">
        <v>108</v>
      </c>
      <c r="C111" s="31" t="s">
        <v>45</v>
      </c>
      <c r="D111" s="98"/>
      <c r="E111" s="63">
        <v>2863.89</v>
      </c>
      <c r="G111" s="79">
        <v>1000</v>
      </c>
      <c r="H111" s="7">
        <v>1871.84</v>
      </c>
      <c r="J111" s="114">
        <v>2000</v>
      </c>
      <c r="K111" s="131">
        <v>4456.8999999999996</v>
      </c>
      <c r="L111" s="148">
        <v>4500</v>
      </c>
    </row>
    <row r="112" spans="1:13" x14ac:dyDescent="0.2">
      <c r="A112" s="1">
        <v>109</v>
      </c>
      <c r="B112" s="4"/>
      <c r="C112" s="28" t="s">
        <v>46</v>
      </c>
      <c r="E112" s="63">
        <v>1509</v>
      </c>
      <c r="G112" s="79">
        <v>1509</v>
      </c>
      <c r="H112" s="7">
        <v>1656</v>
      </c>
      <c r="J112" s="114">
        <v>1656</v>
      </c>
      <c r="K112" s="131">
        <v>1657</v>
      </c>
      <c r="L112" s="148">
        <v>1657</v>
      </c>
    </row>
    <row r="113" spans="1:12" x14ac:dyDescent="0.2">
      <c r="A113" s="1">
        <v>110</v>
      </c>
      <c r="C113" s="31" t="s">
        <v>47</v>
      </c>
      <c r="E113" s="63">
        <v>3239.11</v>
      </c>
      <c r="G113" s="79">
        <v>3200</v>
      </c>
      <c r="H113" s="7">
        <v>3649.16</v>
      </c>
      <c r="J113" s="114">
        <v>4000</v>
      </c>
      <c r="K113" s="131">
        <v>3884.19</v>
      </c>
      <c r="L113" s="148">
        <v>4000</v>
      </c>
    </row>
    <row r="114" spans="1:12" x14ac:dyDescent="0.2">
      <c r="A114" s="1">
        <v>111</v>
      </c>
      <c r="C114" s="36" t="s">
        <v>104</v>
      </c>
      <c r="E114" s="63">
        <v>690.86</v>
      </c>
      <c r="G114" s="79">
        <v>650</v>
      </c>
      <c r="H114" s="7">
        <v>686.99</v>
      </c>
      <c r="J114" s="114">
        <v>700</v>
      </c>
      <c r="K114" s="131">
        <v>2061.1999999999998</v>
      </c>
      <c r="L114" s="148">
        <v>2200</v>
      </c>
    </row>
    <row r="115" spans="1:12" ht="12" x14ac:dyDescent="0.2">
      <c r="A115" s="1">
        <v>112</v>
      </c>
      <c r="B115" s="5" t="s">
        <v>48</v>
      </c>
      <c r="C115" s="29"/>
      <c r="D115" s="95"/>
      <c r="E115" s="60">
        <f>SUM(E108:E114)</f>
        <v>18058.11</v>
      </c>
      <c r="G115" s="81">
        <f>SUM(G108:G114)</f>
        <v>16859</v>
      </c>
      <c r="H115" s="86">
        <f>SUM(H108:H114)</f>
        <v>15262.39</v>
      </c>
      <c r="I115" s="108"/>
      <c r="J115" s="118">
        <f>SUM(J108:J114)</f>
        <v>18356</v>
      </c>
      <c r="K115" s="118">
        <f>SUM(K108:K114)</f>
        <v>19716.509999999998</v>
      </c>
      <c r="L115" s="149">
        <f>SUM(L108:L114)</f>
        <v>21857</v>
      </c>
    </row>
    <row r="116" spans="1:12" x14ac:dyDescent="0.2">
      <c r="A116" s="1">
        <v>113</v>
      </c>
      <c r="B116" s="4"/>
      <c r="C116" s="28"/>
      <c r="K116" s="137"/>
      <c r="L116" s="153"/>
    </row>
    <row r="117" spans="1:12" x14ac:dyDescent="0.2">
      <c r="A117" s="1">
        <v>114</v>
      </c>
      <c r="B117" s="4" t="s">
        <v>84</v>
      </c>
      <c r="C117" s="28" t="s">
        <v>49</v>
      </c>
      <c r="E117" s="63">
        <v>0</v>
      </c>
      <c r="G117" s="79">
        <v>1500</v>
      </c>
      <c r="H117" s="7">
        <v>1602.31</v>
      </c>
      <c r="J117" s="114">
        <v>2850.6</v>
      </c>
      <c r="K117" s="131">
        <v>2490.3000000000002</v>
      </c>
      <c r="L117" s="148">
        <v>2800</v>
      </c>
    </row>
    <row r="118" spans="1:12" x14ac:dyDescent="0.2">
      <c r="A118" s="1">
        <v>115</v>
      </c>
      <c r="C118" s="28" t="s">
        <v>50</v>
      </c>
      <c r="E118" s="63">
        <v>0</v>
      </c>
      <c r="G118" s="79">
        <v>1000</v>
      </c>
      <c r="H118" s="7">
        <v>300</v>
      </c>
      <c r="J118" s="114">
        <v>0</v>
      </c>
      <c r="K118" s="131">
        <v>855.33</v>
      </c>
      <c r="L118" s="148">
        <v>200</v>
      </c>
    </row>
    <row r="119" spans="1:12" x14ac:dyDescent="0.2">
      <c r="A119" s="1">
        <v>116</v>
      </c>
      <c r="B119" s="4"/>
      <c r="C119" s="28" t="s">
        <v>123</v>
      </c>
      <c r="E119" s="63">
        <v>862.02</v>
      </c>
      <c r="G119" s="79">
        <v>850</v>
      </c>
      <c r="H119" s="7">
        <v>1197.6600000000001</v>
      </c>
      <c r="J119" s="114">
        <v>1200</v>
      </c>
      <c r="K119" s="131">
        <v>659.4</v>
      </c>
      <c r="L119" s="148">
        <v>800</v>
      </c>
    </row>
    <row r="120" spans="1:12" ht="12" x14ac:dyDescent="0.2">
      <c r="A120" s="1">
        <v>117</v>
      </c>
      <c r="B120" s="5" t="s">
        <v>51</v>
      </c>
      <c r="C120" s="29"/>
      <c r="D120" s="95"/>
      <c r="E120" s="60">
        <f>SUM(E117+E118+E119)</f>
        <v>862.02</v>
      </c>
      <c r="G120" s="81">
        <f>SUM(G117+G118+G119)</f>
        <v>3350</v>
      </c>
      <c r="H120" s="86">
        <f>SUM(H117+H118+H119)</f>
        <v>3099.9700000000003</v>
      </c>
      <c r="I120" s="108"/>
      <c r="J120" s="118">
        <f>SUM(J117+J118+J119)</f>
        <v>4050.6</v>
      </c>
      <c r="K120" s="118">
        <f>SUM(K117+K118+K119)</f>
        <v>4005.03</v>
      </c>
      <c r="L120" s="149">
        <f>SUM(L117+L118+L119)</f>
        <v>3800</v>
      </c>
    </row>
    <row r="121" spans="1:12" x14ac:dyDescent="0.2">
      <c r="A121" s="1">
        <v>118</v>
      </c>
      <c r="B121" s="4"/>
      <c r="C121" s="28"/>
      <c r="K121" s="137"/>
      <c r="L121" s="153"/>
    </row>
    <row r="122" spans="1:12" x14ac:dyDescent="0.2">
      <c r="A122" s="1">
        <v>119</v>
      </c>
      <c r="B122" s="4" t="s">
        <v>52</v>
      </c>
      <c r="C122" s="30" t="s">
        <v>53</v>
      </c>
      <c r="E122" s="63">
        <v>2408.84</v>
      </c>
      <c r="G122" s="79">
        <v>1750</v>
      </c>
      <c r="H122" s="7">
        <v>1655.41</v>
      </c>
      <c r="J122" s="114">
        <v>1750</v>
      </c>
      <c r="K122" s="131">
        <v>2003.25</v>
      </c>
      <c r="L122" s="148">
        <v>2500</v>
      </c>
    </row>
    <row r="123" spans="1:12" x14ac:dyDescent="0.2">
      <c r="A123" s="1">
        <v>120</v>
      </c>
      <c r="C123" s="30" t="s">
        <v>77</v>
      </c>
      <c r="E123" s="63">
        <v>1482.42</v>
      </c>
      <c r="G123" s="79">
        <v>1500</v>
      </c>
      <c r="H123" s="7">
        <v>1875.51</v>
      </c>
      <c r="J123" s="114">
        <v>1800</v>
      </c>
      <c r="K123" s="131">
        <v>1543.04</v>
      </c>
      <c r="L123" s="148">
        <v>1800</v>
      </c>
    </row>
    <row r="124" spans="1:12" x14ac:dyDescent="0.2">
      <c r="A124" s="1">
        <v>121</v>
      </c>
      <c r="C124" s="28" t="s">
        <v>54</v>
      </c>
      <c r="E124" s="63">
        <v>1343.4</v>
      </c>
      <c r="G124" s="79">
        <v>1200</v>
      </c>
      <c r="H124" s="7">
        <v>1369.5</v>
      </c>
      <c r="J124" s="114">
        <v>1500</v>
      </c>
      <c r="K124" s="131">
        <v>1044.4000000000001</v>
      </c>
      <c r="L124" s="148">
        <v>1200</v>
      </c>
    </row>
    <row r="125" spans="1:12" x14ac:dyDescent="0.2">
      <c r="A125" s="1">
        <v>122</v>
      </c>
      <c r="C125" s="28" t="s">
        <v>55</v>
      </c>
      <c r="E125" s="63">
        <v>0</v>
      </c>
      <c r="G125" s="79">
        <v>0</v>
      </c>
      <c r="H125" s="7">
        <v>0</v>
      </c>
      <c r="J125" s="114">
        <v>0</v>
      </c>
      <c r="K125" s="131">
        <v>0</v>
      </c>
      <c r="L125" s="148">
        <v>0</v>
      </c>
    </row>
    <row r="126" spans="1:12" x14ac:dyDescent="0.2">
      <c r="A126" s="1">
        <v>123</v>
      </c>
      <c r="C126" s="28" t="s">
        <v>56</v>
      </c>
      <c r="E126" s="63">
        <v>0</v>
      </c>
      <c r="G126" s="79">
        <v>0</v>
      </c>
      <c r="H126" s="7">
        <v>0</v>
      </c>
      <c r="J126" s="114">
        <v>0</v>
      </c>
      <c r="K126" s="131">
        <v>0</v>
      </c>
      <c r="L126" s="148">
        <v>0</v>
      </c>
    </row>
    <row r="127" spans="1:12" x14ac:dyDescent="0.2">
      <c r="A127" s="1">
        <v>124</v>
      </c>
      <c r="B127" s="4"/>
      <c r="C127" s="28" t="s">
        <v>57</v>
      </c>
      <c r="E127" s="63">
        <v>789.16</v>
      </c>
      <c r="G127" s="79">
        <v>500</v>
      </c>
      <c r="H127" s="7">
        <v>1746</v>
      </c>
      <c r="J127" s="114">
        <v>1300</v>
      </c>
      <c r="K127" s="131">
        <v>1522</v>
      </c>
      <c r="L127" s="148">
        <v>1600</v>
      </c>
    </row>
    <row r="128" spans="1:12" ht="12" x14ac:dyDescent="0.2">
      <c r="A128" s="1">
        <v>125</v>
      </c>
      <c r="B128" s="5" t="s">
        <v>58</v>
      </c>
      <c r="C128" s="29"/>
      <c r="D128" s="94"/>
      <c r="E128" s="59">
        <f>SUM(E122+E123+E124+E125+E126+E127)</f>
        <v>6023.82</v>
      </c>
      <c r="G128" s="80">
        <f>SUM(G122+G123+G124+G125+G126+G127)</f>
        <v>4950</v>
      </c>
      <c r="H128" s="85">
        <f>SUM(H122+H123+H124+H125+H126+H127)</f>
        <v>6646.42</v>
      </c>
      <c r="I128" s="107"/>
      <c r="J128" s="117">
        <f>SUM(J122+J123+J124+J125+J126+J127)</f>
        <v>6350</v>
      </c>
      <c r="K128" s="117">
        <f>SUM(K122+K123+K124+K125+K126+K127)</f>
        <v>6112.6900000000005</v>
      </c>
      <c r="L128" s="152">
        <f>SUM(L122+L123+L124+L125+L126+L127)</f>
        <v>7100</v>
      </c>
    </row>
    <row r="129" spans="1:16" x14ac:dyDescent="0.2">
      <c r="A129" s="1">
        <v>126</v>
      </c>
      <c r="B129" s="3"/>
      <c r="C129" s="27"/>
    </row>
    <row r="130" spans="1:16" x14ac:dyDescent="0.2">
      <c r="A130" s="1">
        <v>127</v>
      </c>
      <c r="B130" s="4"/>
      <c r="C130" s="67" t="s">
        <v>59</v>
      </c>
      <c r="E130" s="63">
        <v>987.53</v>
      </c>
      <c r="G130" s="79">
        <v>1000</v>
      </c>
      <c r="H130" s="7">
        <v>0</v>
      </c>
      <c r="J130" s="114">
        <v>0</v>
      </c>
      <c r="K130" s="131">
        <v>100</v>
      </c>
      <c r="L130" s="148">
        <v>0</v>
      </c>
    </row>
    <row r="131" spans="1:16" x14ac:dyDescent="0.2">
      <c r="A131" s="1">
        <v>128</v>
      </c>
      <c r="B131" s="4"/>
      <c r="C131" s="67" t="s">
        <v>111</v>
      </c>
      <c r="D131" s="99"/>
      <c r="E131" s="63">
        <v>1300</v>
      </c>
      <c r="G131" s="79">
        <v>2000</v>
      </c>
      <c r="H131" s="7">
        <v>1000</v>
      </c>
      <c r="J131" s="114">
        <v>1800</v>
      </c>
      <c r="K131" s="131">
        <v>243</v>
      </c>
      <c r="L131" s="148">
        <v>2500</v>
      </c>
    </row>
    <row r="132" spans="1:16" x14ac:dyDescent="0.2">
      <c r="A132" s="1">
        <v>129</v>
      </c>
      <c r="B132" s="4"/>
      <c r="C132" s="67" t="s">
        <v>135</v>
      </c>
      <c r="E132" s="63">
        <v>0</v>
      </c>
      <c r="G132" s="79">
        <v>0</v>
      </c>
      <c r="H132" s="7">
        <v>487.5</v>
      </c>
      <c r="J132" s="114">
        <v>500</v>
      </c>
      <c r="K132" s="131">
        <v>2240</v>
      </c>
      <c r="L132" s="148">
        <v>4160</v>
      </c>
      <c r="M132" s="25" t="s">
        <v>149</v>
      </c>
    </row>
    <row r="133" spans="1:16" x14ac:dyDescent="0.2">
      <c r="A133" s="1">
        <v>130</v>
      </c>
      <c r="B133" s="4"/>
      <c r="C133" s="67" t="s">
        <v>60</v>
      </c>
      <c r="E133" s="63">
        <v>107</v>
      </c>
      <c r="G133" s="79">
        <v>100</v>
      </c>
      <c r="H133" s="7">
        <v>66.81</v>
      </c>
      <c r="J133" s="114">
        <v>75</v>
      </c>
      <c r="K133" s="7">
        <v>2060.7199999999998</v>
      </c>
      <c r="L133" s="148">
        <v>0</v>
      </c>
    </row>
    <row r="134" spans="1:16" x14ac:dyDescent="0.2">
      <c r="A134" s="1">
        <v>131</v>
      </c>
      <c r="B134" s="4"/>
      <c r="C134" s="67" t="s">
        <v>61</v>
      </c>
      <c r="E134" s="63">
        <v>52.5</v>
      </c>
      <c r="F134" s="71"/>
      <c r="G134" s="79">
        <v>150</v>
      </c>
      <c r="H134" s="7">
        <v>0</v>
      </c>
      <c r="J134" s="114">
        <v>150</v>
      </c>
      <c r="K134" s="131">
        <v>165</v>
      </c>
      <c r="L134" s="148">
        <v>200</v>
      </c>
      <c r="M134" s="154"/>
      <c r="N134" s="12"/>
      <c r="O134" s="12"/>
      <c r="P134" s="12"/>
    </row>
    <row r="135" spans="1:16" s="12" customFormat="1" x14ac:dyDescent="0.2">
      <c r="A135" s="12">
        <v>132</v>
      </c>
      <c r="B135" s="4"/>
      <c r="C135" s="67" t="s">
        <v>136</v>
      </c>
      <c r="D135" s="89"/>
      <c r="E135" s="63">
        <v>19.77</v>
      </c>
      <c r="F135" s="70"/>
      <c r="G135" s="79">
        <v>500</v>
      </c>
      <c r="H135" s="7">
        <v>780</v>
      </c>
      <c r="I135" s="106"/>
      <c r="J135" s="114">
        <v>1380</v>
      </c>
      <c r="K135" s="131">
        <v>953.54</v>
      </c>
      <c r="L135" s="148">
        <v>1000</v>
      </c>
      <c r="M135" s="25"/>
      <c r="N135" s="1"/>
      <c r="O135" s="1"/>
      <c r="P135" s="1"/>
    </row>
    <row r="136" spans="1:16" s="12" customFormat="1" x14ac:dyDescent="0.2">
      <c r="C136" s="67" t="s">
        <v>112</v>
      </c>
      <c r="D136" s="89"/>
      <c r="E136" s="63">
        <v>3250</v>
      </c>
      <c r="F136" s="70"/>
      <c r="G136" s="79">
        <v>6750</v>
      </c>
      <c r="H136" s="7">
        <v>0</v>
      </c>
      <c r="I136" s="106"/>
      <c r="J136" s="114">
        <v>0</v>
      </c>
      <c r="K136" s="131">
        <v>0</v>
      </c>
      <c r="L136" s="148">
        <v>0</v>
      </c>
      <c r="M136" s="25"/>
      <c r="N136" s="1"/>
      <c r="O136" s="1"/>
      <c r="P136" s="1"/>
    </row>
    <row r="137" spans="1:16" ht="12" x14ac:dyDescent="0.2">
      <c r="A137" s="1">
        <v>133</v>
      </c>
      <c r="B137" s="5" t="s">
        <v>62</v>
      </c>
      <c r="C137" s="22" t="s">
        <v>62</v>
      </c>
      <c r="D137" s="95"/>
      <c r="E137" s="60">
        <f>SUM(E130:E136)</f>
        <v>5716.7999999999993</v>
      </c>
      <c r="G137" s="81">
        <f>SUM(G130:G136)</f>
        <v>10500</v>
      </c>
      <c r="H137" s="86">
        <f>SUM(H130:H136)</f>
        <v>2334.31</v>
      </c>
      <c r="I137" s="108"/>
      <c r="J137" s="118">
        <f>SUM(J130:J136)</f>
        <v>3905</v>
      </c>
      <c r="K137" s="118">
        <f>SUM(K130:K136)</f>
        <v>5762.2599999999993</v>
      </c>
      <c r="L137" s="149">
        <f>SUM(L130:L136)</f>
        <v>7860</v>
      </c>
    </row>
    <row r="138" spans="1:16" x14ac:dyDescent="0.2">
      <c r="A138" s="1">
        <v>134</v>
      </c>
      <c r="B138" s="4"/>
      <c r="C138" s="21"/>
    </row>
    <row r="139" spans="1:16" s="18" customFormat="1" x14ac:dyDescent="0.2">
      <c r="A139" s="18">
        <v>135</v>
      </c>
      <c r="B139" s="49" t="s">
        <v>20</v>
      </c>
      <c r="C139" s="50" t="s">
        <v>155</v>
      </c>
      <c r="D139" s="95"/>
      <c r="E139" s="64">
        <v>0</v>
      </c>
      <c r="F139" s="70"/>
      <c r="G139" s="58">
        <v>0</v>
      </c>
      <c r="H139" s="44">
        <v>0</v>
      </c>
      <c r="I139" s="106"/>
      <c r="J139" s="119">
        <v>0</v>
      </c>
      <c r="K139" s="134">
        <v>0</v>
      </c>
      <c r="L139" s="150">
        <v>0</v>
      </c>
      <c r="M139" s="158"/>
    </row>
    <row r="140" spans="1:16" x14ac:dyDescent="0.2">
      <c r="A140" s="1">
        <v>136</v>
      </c>
      <c r="B140" s="4" t="s">
        <v>63</v>
      </c>
      <c r="C140" s="21" t="s">
        <v>63</v>
      </c>
      <c r="D140" s="95"/>
      <c r="E140" s="63">
        <v>0</v>
      </c>
      <c r="G140" s="79">
        <v>0</v>
      </c>
      <c r="H140" s="7">
        <v>0</v>
      </c>
      <c r="J140" s="114">
        <v>0</v>
      </c>
      <c r="K140" s="131">
        <v>0</v>
      </c>
      <c r="L140" s="148">
        <v>0</v>
      </c>
    </row>
    <row r="141" spans="1:16" x14ac:dyDescent="0.2">
      <c r="A141" s="1">
        <v>137</v>
      </c>
      <c r="B141" s="2" t="s">
        <v>73</v>
      </c>
      <c r="C141" s="23" t="s">
        <v>73</v>
      </c>
      <c r="D141" s="95"/>
      <c r="E141" s="63">
        <v>0</v>
      </c>
      <c r="G141" s="79">
        <v>0</v>
      </c>
      <c r="H141" s="7">
        <v>0</v>
      </c>
      <c r="J141" s="114">
        <v>0</v>
      </c>
      <c r="K141" s="131">
        <v>0</v>
      </c>
      <c r="L141" s="148">
        <v>0</v>
      </c>
    </row>
    <row r="142" spans="1:16" x14ac:dyDescent="0.2">
      <c r="A142" s="1">
        <v>138</v>
      </c>
      <c r="B142" s="4" t="s">
        <v>68</v>
      </c>
      <c r="C142" s="21" t="s">
        <v>68</v>
      </c>
      <c r="D142" s="95"/>
      <c r="E142" s="63">
        <v>702</v>
      </c>
      <c r="G142" s="79">
        <v>702</v>
      </c>
      <c r="H142" s="7">
        <v>1936</v>
      </c>
      <c r="J142" s="114">
        <v>1000</v>
      </c>
      <c r="K142" s="131">
        <v>0</v>
      </c>
      <c r="L142" s="148">
        <v>0</v>
      </c>
    </row>
    <row r="143" spans="1:16" x14ac:dyDescent="0.2">
      <c r="A143" s="1">
        <v>139</v>
      </c>
      <c r="B143" s="4" t="s">
        <v>64</v>
      </c>
      <c r="C143" s="21" t="s">
        <v>64</v>
      </c>
      <c r="D143" s="95"/>
      <c r="E143" s="63">
        <v>0</v>
      </c>
      <c r="G143" s="79">
        <v>0</v>
      </c>
      <c r="H143" s="7">
        <v>721.75</v>
      </c>
      <c r="J143" s="114">
        <v>250</v>
      </c>
      <c r="K143" s="131">
        <v>481.97</v>
      </c>
      <c r="L143" s="148">
        <v>0</v>
      </c>
    </row>
    <row r="144" spans="1:16" x14ac:dyDescent="0.2">
      <c r="A144" s="1">
        <v>140</v>
      </c>
      <c r="B144" s="4" t="s">
        <v>65</v>
      </c>
      <c r="C144" s="21" t="s">
        <v>65</v>
      </c>
      <c r="D144" s="95"/>
      <c r="E144" s="63">
        <v>12.88</v>
      </c>
      <c r="G144" s="79">
        <v>0</v>
      </c>
      <c r="H144" s="7">
        <v>29.78</v>
      </c>
      <c r="J144" s="114">
        <v>0</v>
      </c>
      <c r="K144" s="131">
        <v>0</v>
      </c>
      <c r="L144" s="148">
        <v>0</v>
      </c>
    </row>
    <row r="145" spans="1:16" s="18" customFormat="1" x14ac:dyDescent="0.2">
      <c r="A145" s="18">
        <v>141</v>
      </c>
      <c r="B145" s="17" t="s">
        <v>75</v>
      </c>
      <c r="C145" s="24" t="s">
        <v>75</v>
      </c>
      <c r="D145" s="95"/>
      <c r="E145" s="64">
        <v>7984.02</v>
      </c>
      <c r="F145" s="70"/>
      <c r="G145" s="58">
        <v>8000</v>
      </c>
      <c r="H145" s="44">
        <v>8558.5400000000009</v>
      </c>
      <c r="I145" s="106"/>
      <c r="J145" s="119">
        <v>7200</v>
      </c>
      <c r="K145" s="131">
        <v>9294.73</v>
      </c>
      <c r="L145" s="148">
        <v>9000</v>
      </c>
      <c r="M145" s="158"/>
    </row>
    <row r="146" spans="1:16" s="18" customFormat="1" x14ac:dyDescent="0.2">
      <c r="A146" s="18">
        <v>142</v>
      </c>
      <c r="B146" s="17"/>
      <c r="C146" s="24"/>
      <c r="D146" s="96"/>
      <c r="E146" s="63"/>
      <c r="F146" s="70"/>
      <c r="G146" s="79"/>
      <c r="H146" s="7"/>
      <c r="I146" s="106"/>
      <c r="J146" s="114"/>
      <c r="K146" s="131"/>
      <c r="L146" s="148"/>
      <c r="M146" s="25"/>
      <c r="N146" s="1"/>
      <c r="O146" s="1"/>
      <c r="P146" s="1"/>
    </row>
    <row r="147" spans="1:16" ht="1.5" customHeight="1" x14ac:dyDescent="0.2">
      <c r="A147" s="1">
        <v>143</v>
      </c>
      <c r="B147" s="4"/>
      <c r="C147" s="21"/>
      <c r="F147" s="71"/>
      <c r="K147" s="7"/>
      <c r="M147" s="154"/>
      <c r="N147" s="12"/>
      <c r="O147" s="12"/>
      <c r="P147" s="12"/>
    </row>
    <row r="148" spans="1:16" s="3" customFormat="1" ht="12" x14ac:dyDescent="0.2">
      <c r="A148" s="3">
        <v>144</v>
      </c>
      <c r="B148" s="19" t="s">
        <v>66</v>
      </c>
      <c r="C148" s="39"/>
      <c r="D148" s="95"/>
      <c r="E148" s="60">
        <f>SUM(E71,E78,E84,G91,E106,E115,E120,E128,E137,E139,E140,E141,E142,E143,E144,E145)</f>
        <v>174829.571</v>
      </c>
      <c r="F148" s="140"/>
      <c r="G148" s="81">
        <f>SUM(G71,G78,G84,J91,G106,G115,G120,G128,G137,G139,G140,G141,G142,G143,G144,G145)</f>
        <v>184825.32</v>
      </c>
      <c r="H148" s="60">
        <f>SUM(H71,H78,H84,H91,H106,H115,H120,H128,H137,H139,H140,H141,H142,H143,H144,H145)</f>
        <v>167569.78</v>
      </c>
      <c r="I148" s="130"/>
      <c r="J148" s="122">
        <f>SUM(J71,J78,J84,J91,J106,J115,J120,J128,J137,J139,J140,J141,J142,J143,J144,J145)</f>
        <v>156129.60000000001</v>
      </c>
      <c r="K148" s="60">
        <f>SUM(K71,K78,K84,K91,K106,K115,K120,K128,K137,K139,K140,K141,K142,K143,K144,K145)</f>
        <v>134594.94</v>
      </c>
      <c r="L148" s="81">
        <f>SUM(L71,L78,L84,L91,L106,L115,L120,L128,L137,L139,L140,L141,L142,L143,L144,L145)</f>
        <v>160998.39999999999</v>
      </c>
      <c r="M148" s="36"/>
      <c r="N148" s="2"/>
      <c r="O148" s="2"/>
      <c r="P148" s="2"/>
    </row>
    <row r="149" spans="1:16" x14ac:dyDescent="0.2">
      <c r="A149" s="1">
        <v>145</v>
      </c>
      <c r="B149" s="3"/>
      <c r="C149" s="27"/>
    </row>
    <row r="150" spans="1:16" s="2" customFormat="1" ht="12" x14ac:dyDescent="0.2">
      <c r="A150" s="2">
        <v>146</v>
      </c>
      <c r="B150" s="19" t="s">
        <v>67</v>
      </c>
      <c r="C150" s="39"/>
      <c r="D150" s="95"/>
      <c r="E150" s="60">
        <f>E52-E148</f>
        <v>-2283.1309999999939</v>
      </c>
      <c r="F150" s="140"/>
      <c r="G150" s="81">
        <f>G52-G148</f>
        <v>-71552.320000000007</v>
      </c>
      <c r="H150" s="60">
        <f>H52-H148</f>
        <v>-5497.0899999999965</v>
      </c>
      <c r="I150" s="130"/>
      <c r="J150" s="122">
        <f>J52-J148</f>
        <v>-44697.600000000006</v>
      </c>
      <c r="K150" s="122">
        <f>K52-K148</f>
        <v>-13169.75</v>
      </c>
      <c r="L150" s="81">
        <f>L52-L148</f>
        <v>-49529.399999999994</v>
      </c>
      <c r="M150" s="36"/>
    </row>
    <row r="151" spans="1:16" x14ac:dyDescent="0.2">
      <c r="A151" s="1">
        <v>147</v>
      </c>
    </row>
    <row r="152" spans="1:16" x14ac:dyDescent="0.2">
      <c r="A152" s="1">
        <v>148</v>
      </c>
      <c r="B152" s="20" t="s">
        <v>85</v>
      </c>
    </row>
    <row r="153" spans="1:16" x14ac:dyDescent="0.2">
      <c r="A153" s="1">
        <v>148</v>
      </c>
      <c r="B153" s="20" t="s">
        <v>83</v>
      </c>
    </row>
    <row r="154" spans="1:16" x14ac:dyDescent="0.2">
      <c r="A154" s="1">
        <v>150</v>
      </c>
      <c r="B154" s="20" t="s">
        <v>152</v>
      </c>
      <c r="C154" s="55"/>
      <c r="E154" s="65"/>
      <c r="F154" s="75"/>
      <c r="K154" s="138"/>
      <c r="L154" s="79"/>
      <c r="M154" s="159"/>
      <c r="N154" s="45"/>
      <c r="O154" s="45"/>
      <c r="P154" s="45"/>
    </row>
    <row r="155" spans="1:16" s="45" customFormat="1" x14ac:dyDescent="0.2">
      <c r="A155" s="45">
        <v>151</v>
      </c>
      <c r="B155" s="162"/>
      <c r="C155" s="162"/>
      <c r="D155" s="162"/>
      <c r="E155" s="63"/>
      <c r="F155" s="70"/>
      <c r="G155" s="79"/>
      <c r="H155" s="7"/>
      <c r="I155" s="106"/>
      <c r="J155" s="114"/>
      <c r="K155" s="131"/>
      <c r="L155" s="148"/>
      <c r="M155" s="25"/>
      <c r="N155" s="1"/>
      <c r="O155" s="1"/>
      <c r="P155" s="1"/>
    </row>
    <row r="156" spans="1:16" x14ac:dyDescent="0.2">
      <c r="A156" s="18"/>
      <c r="B156" s="56"/>
      <c r="C156" s="57"/>
      <c r="D156" s="100"/>
      <c r="E156" s="64"/>
      <c r="G156" s="58"/>
      <c r="H156" s="44"/>
      <c r="J156" s="119"/>
    </row>
    <row r="157" spans="1:16" x14ac:dyDescent="0.2">
      <c r="B157" s="78"/>
    </row>
    <row r="158" spans="1:16" ht="12" x14ac:dyDescent="0.2">
      <c r="E158" s="1"/>
    </row>
  </sheetData>
  <mergeCells count="1">
    <mergeCell ref="B155:D155"/>
  </mergeCells>
  <pageMargins left="0.7" right="0.7" top="1.25" bottom="0.5" header="0.55000000000000004" footer="0.55000000000000004"/>
  <pageSetup orientation="landscape" r:id="rId1"/>
  <headerFooter>
    <oddHeader xml:space="preserve">&amp;C&amp;"-,Bold"KEENE VALLEY LIBRARY ASSOCIATION
2024 BUDGET
 2023 YearEnd -2024 Budget/YTD - 2025 draft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Darsie</dc:creator>
  <cp:lastModifiedBy>Darsie Townsend</cp:lastModifiedBy>
  <cp:lastPrinted>2025-11-12T19:31:23Z</cp:lastPrinted>
  <dcterms:created xsi:type="dcterms:W3CDTF">2016-01-03T14:24:08Z</dcterms:created>
  <dcterms:modified xsi:type="dcterms:W3CDTF">2025-11-12T19:31:26Z</dcterms:modified>
</cp:coreProperties>
</file>